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21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<sst xmlns="http://schemas.openxmlformats.org/spreadsheetml/2006/main" count="41" uniqueCount="41">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</sst>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218" fontId="3" fillId="2" borderId="7" xfId="200" applyNumberFormat="1" applyFont="1" applyFill="1" applyBorder="1" applyAlignment="1">
      <alignment horizontal="righ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3" zoomScale="85" zoomScaleNormal="85" zoomScaleSheetLayoutView="85" workbookViewId="0">
      <selection activeCell="F24" sqref="F24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86" t="s">
        <v>0</v>
      </c>
      <c r="C1" s="86"/>
      <c r="D1" s="86"/>
      <c r="E1" s="86"/>
      <c r="F1" s="86"/>
      <c r="G1" s="86"/>
      <c r="H1" s="18"/>
    </row>
    <row r="2" spans="2:8" ht="58.5" customHeight="1">
      <c r="B2" s="87" t="s">
        <v>16</v>
      </c>
      <c r="C2" s="87"/>
      <c r="D2" s="87"/>
      <c r="E2" s="87"/>
      <c r="F2" s="87"/>
      <c r="G2" s="87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88" t="s">
        <v>1</v>
      </c>
      <c r="C4" s="88"/>
      <c r="D4" s="88"/>
      <c r="E4" s="88"/>
      <c r="F4" s="88"/>
      <c r="G4" s="88"/>
    </row>
    <row r="5" spans="2:8" ht="17.25" customHeight="1">
      <c r="B5" s="85" t="s">
        <v>2</v>
      </c>
      <c r="C5" s="85"/>
      <c r="D5" s="85"/>
      <c r="E5" s="85"/>
      <c r="F5" s="85"/>
      <c r="G5" s="85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1" t="s">
        <v>20</v>
      </c>
      <c r="F11" s="91"/>
      <c r="G11" s="91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2" t="s">
        <v>35</v>
      </c>
      <c r="F12" s="92"/>
      <c r="G12" s="92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3" t="s">
        <v>24</v>
      </c>
      <c r="F13" s="93"/>
      <c r="G13" s="93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4" t="str">
        <f>+"Từ ngày "&amp;DAY(G20+1)&amp;"/"&amp;MONTH(G20+1)&amp;"/"&amp;YEAR(G20)&amp;" đến ngày "&amp;DAY(F20)&amp;"/"&amp;MONTH(F20)&amp;"/"&amp;YEAR(F20)</f>
        <v>Từ ngày 7/9/2026 đến ngày 7/9/2026</v>
      </c>
      <c r="F14" s="94"/>
      <c r="G14" s="94"/>
      <c r="H14" s="94"/>
    </row>
    <row r="15" spans="2:8" s="25" customFormat="1" ht="21" customHeight="1">
      <c r="B15" s="34"/>
      <c r="C15" s="34"/>
      <c r="D15" s="35" t="s">
        <v>21</v>
      </c>
      <c r="E15" s="94" t="str">
        <f>+"From "&amp;DAY(G20+1)&amp;"/"&amp;MONTH(G20+1)&amp;"/"&amp;YEAR(G20)&amp;" to "&amp;DAY(F20)&amp;"/"&amp;MONTH(F20)&amp;"/"&amp;YEAR(F20)</f>
        <v>From 7/9/2026 to 7/9/2026</v>
      </c>
      <c r="F15" s="94"/>
      <c r="G15" s="94"/>
      <c r="H15" s="94"/>
    </row>
    <row r="16" spans="2:8" s="25" customFormat="1" ht="22.5" customHeight="1">
      <c r="B16" s="34">
        <v>5</v>
      </c>
      <c r="C16" s="34"/>
      <c r="D16" s="39" t="s">
        <v>7</v>
      </c>
      <c r="E16" s="94">
        <f>F20+1</f>
        <v>46273</v>
      </c>
      <c r="F16" s="94"/>
      <c r="G16" s="94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46273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95" t="s">
        <v>10</v>
      </c>
      <c r="D19" s="96"/>
      <c r="E19" s="96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46272</v>
      </c>
      <c r="G20" s="47">
        <v>46271</v>
      </c>
      <c r="H20" s="64"/>
    </row>
    <row r="21" spans="2:9 16379:16379" ht="39" customHeight="1">
      <c r="B21" s="48">
        <v>1</v>
      </c>
      <c r="C21" s="89" t="s">
        <v>26</v>
      </c>
      <c r="D21" s="97"/>
      <c r="E21" s="97"/>
      <c r="F21" s="7"/>
      <c r="G21" s="7"/>
      <c r="H21" s="65"/>
    </row>
    <row r="22" spans="2:9 16379:16379" ht="39" customHeight="1">
      <c r="B22" s="49">
        <v>1.1000000000000001</v>
      </c>
      <c r="C22" s="50"/>
      <c r="D22" s="98" t="s">
        <v>27</v>
      </c>
      <c r="E22" s="98"/>
      <c r="F22" s="73">
        <v>156912349915</v>
      </c>
      <c r="G22" s="73">
        <v>159266290512</v>
      </c>
      <c r="H22" s="66"/>
      <c r="I22" s="63"/>
    </row>
    <row r="23" spans="2:9 16379:16379" ht="39" customHeight="1">
      <c r="B23" s="49">
        <v>1.2</v>
      </c>
      <c r="C23" s="50"/>
      <c r="D23" s="98" t="s">
        <v>28</v>
      </c>
      <c r="E23" s="98"/>
      <c r="F23" s="74"/>
      <c r="G23" s="74"/>
      <c r="H23" s="67"/>
    </row>
    <row r="24" spans="2:9 16379:16379" ht="39" customHeight="1">
      <c r="B24" s="49">
        <v>1.3</v>
      </c>
      <c r="C24" s="50"/>
      <c r="D24" s="98" t="s">
        <v>29</v>
      </c>
      <c r="E24" s="98"/>
      <c r="F24" s="72">
        <v>12610.35</v>
      </c>
      <c r="G24" s="72">
        <v>12799.97</v>
      </c>
      <c r="H24" s="66"/>
      <c r="I24" s="63"/>
      <c r="XEY24" s="62"/>
    </row>
    <row r="25" spans="2:9 16379:16379" ht="39" customHeight="1">
      <c r="B25" s="48">
        <v>2</v>
      </c>
      <c r="C25" s="89" t="s">
        <v>30</v>
      </c>
      <c r="D25" s="90"/>
      <c r="E25" s="90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5">
        <v>108952.52</v>
      </c>
      <c r="G26" s="75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84">
        <f>F26*F24</f>
        <v>1373929410.582</v>
      </c>
      <c r="G27" s="84">
        <v>1394588987.4244001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8.7560310665557081E-3</v>
      </c>
      <c r="G28" s="70">
        <v>8.7563349591502169E-3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102" t="s">
        <v>36</v>
      </c>
      <c r="G30" s="102"/>
      <c r="H30" s="54"/>
    </row>
    <row r="31" spans="2:9 16379:16379" ht="15" customHeight="1">
      <c r="B31" s="99" t="s">
        <v>13</v>
      </c>
      <c r="C31" s="99"/>
      <c r="D31" s="99"/>
      <c r="E31" s="71"/>
      <c r="F31" s="103" t="s">
        <v>14</v>
      </c>
      <c r="G31" s="103"/>
      <c r="H31" s="55"/>
    </row>
    <row r="32" spans="2:9 16379:16379" ht="16.5">
      <c r="B32" s="100"/>
      <c r="C32" s="100"/>
      <c r="D32" s="100"/>
      <c r="E32" s="59"/>
      <c r="F32" s="101"/>
      <c r="G32" s="101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1" t="s">
        <v>37</v>
      </c>
      <c r="G38" s="76"/>
      <c r="H38" s="77"/>
    </row>
    <row r="39" spans="2:8" ht="16.5">
      <c r="B39" s="16" t="s">
        <v>34</v>
      </c>
      <c r="C39" s="11"/>
      <c r="D39" s="11"/>
      <c r="E39" s="11"/>
      <c r="F39" s="83" t="s">
        <v>38</v>
      </c>
      <c r="G39" s="78"/>
      <c r="H39" s="79"/>
    </row>
    <row r="40" spans="2:8" ht="16.5">
      <c r="B40" s="17" t="s">
        <v>33</v>
      </c>
      <c r="C40" s="14"/>
      <c r="D40" s="14"/>
      <c r="E40" s="14"/>
      <c r="F40" s="82" t="s">
        <v>39</v>
      </c>
      <c r="G40" s="80"/>
      <c r="H40" s="80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31:D31"/>
    <mergeCell ref="B32:D32"/>
    <mergeCell ref="F32:G32"/>
    <mergeCell ref="F30:G30"/>
    <mergeCell ref="F31:G31"/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Vv1ZyN+GWphUfAz3KGWKx3kzjtttccaHJQdlaxocquI=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JyrfQ8RkIqFteqwuF6jQYTEcl9j8vSsZuHQz3a0QtRU=</DigestValue>
    </Reference>
  </SignedInfo>
  <SignatureValue>r2vUZH0fhqP3KbNCb9CgWX5GA1NSa1YIjDazDZELIKWGocrV+cy4QBm+27QDNGprOV5IQ9o3/9gv
X0Fab0kL8t6NP8U98iR5fkWM7rVufDTL2t6Lnrzf0Gb27R/dRlBCd6KxDVzTAHreksWKnFy902sI
Wp8gumG2C8L6x3hqYjtoeyAr1oDKcF9rUM+ziWNC6APLrDBhVeQhTaL85ip9zKD1Gh3KMotrOoYo
q5xgWPIdZu0479AOt84W5ZDpS9IlGf3b1M0RFnzsSONgHyAYJB2A9SS+mcZanIVDVMpNL93N6Rln
PLbTh1tuXZ8F1myWrgikI0N8foWRR1Xvu2QFeA==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kp7aXF9zujJ1t+xHtehpYr5cDQ86gP+CeP45ymurxNc=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Z6QFATpGSGqMKsxVhQXIhm5je0Ek6s8JnyUjERrBNoE=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VzMaj270BYkLdBKMqgiDTGR6rZziFBFwZ1aJbss6WcM=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2026-09-08T04:29:59Z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2026-09-08T04:29:59Z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I9EXeOsEZQUmt6qqsyyWWM9atOU6UOII5M8uCorfIQs=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mJiOqJmOghANHcfmK1CoslmqwajX0tz0gjRMYHxFBQs=</DigestValue>
    </Reference>
  </SignedInfo>
  <SignatureValue>ZB+h1bWYj+QqN533aGYxqPjMeTLPXg3oY7U+IQJLrBeY7Lcxip23MNJPVskZxcrsY0URTeVAR7ED
OUw9uqCI2IG+7ea4bLOfkd09RgluOPaqNjf7QIbhwSjzN409DrKDTeN7RgmuEJe0Ix7n83/XQFua
5HZ8ag5QJVtAYulwsB1OPrqBlBKsd1RzJ4vtlMjBc/7hoHmHZuWeizTghEz8p502ycsnu34IDtGF
kBMpCFJwFX9n3kc0FBFiTVJNBmFehdFjjDQ3DGYMLpEzxTRyQuXRDHJGGeXEMGwvgKV3CCqfA2WW
/St6nX9QQXtDcsf2Kiu8zK0Idl6tmY/9bOnpbQ==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kp7aXF9zujJ1t+xHtehpYr5cDQ86gP+CeP45ymurxNc=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Z6QFATpGSGqMKsxVhQXIhm5je0Ek6s8JnyUjERrBNoE=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VzMaj270BYkLdBKMqgiDTGR6rZziFBFwZ1aJbss6WcM=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2026-09-08T10:24:49Z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2026-09-08T10:24:49Z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2026-09-08T02:47:08Z</dcterms:modified>
</cp:coreProperties>
</file>