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NGAY\2026\"/>
    </mc:Choice>
  </mc:AlternateContent>
  <bookViews>
    <workbookView showHorizontalScroll="0" showVerticalScroll="0" showSheetTabs="0"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DAILY'!$A$1:$G$41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F27" i="1" l="1"/>
  <c r="F28" i="1" s="1"/>
  <c r="E14" i="1" l="1"/>
  <c r="E16" i="1"/>
  <c r="E17" i="1" s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<sst xmlns="http://schemas.openxmlformats.org/spreadsheetml/2006/main" count="41" uniqueCount="41">
  <si>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</si>
  <si>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</si>
  <si>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</si>
  <si>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</si>
  <si>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</si>
  <si>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</si>
  <si>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</si>
  <si>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</si>
  <si>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</si>
  <si>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</si>
  <si>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</si>
  <si>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</si>
  <si>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</si>
  <si>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</si>
  <si>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</si>
  <si>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</si>
  <si>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</si>
  <si>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</si>
  <si>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</si>
  <si>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</si>
  <si>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</si>
  <si>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</si>
  <si>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</si>
  <si>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</si>
  <si>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Qũy đầu tư cổ phiếu bất động sản Techcom
</t>
    </r>
    <r>
      <rPr>
        <sz val="13"/>
        <rFont val="Times New Roman"/>
        <family val="1"/>
      </rPr>
      <t>Techcom Real Estate Equity Fund</t>
    </r>
  </si>
  <si>
    <t>Tỷ lệ sở hữu/Ownership ratio</t>
  </si>
  <si>
    <t>Giá trị tài sản ròng//Net asset value (NAV)</t>
  </si>
  <si>
    <t>của quỹ/per Fund</t>
  </si>
  <si>
    <t>của một lô chứng chỉ quỹ/per lot of Fund Certificate</t>
  </si>
  <si>
    <t>của một chứng chỉ quỹ/per Fund Certificate</t>
  </si>
  <si>
    <t>Tỷ lệ sở hữu nước ngoài /Foreign investors' ownership ratio</t>
  </si>
  <si>
    <t>Số lượng chứng chỉ quỹ/Fund certificates</t>
  </si>
  <si>
    <t>Tổng giá trị/Total amount</t>
  </si>
  <si>
    <t>Phó giám đốc phòng Giao dịch và dịch vụ chứng khoán</t>
  </si>
  <si>
    <t>Vũ Minh Hồng</t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</si>
  <si>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</si>
  <si>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t>Đại diện có thẩm quyền của Công ty quản lý Quỹ</t>
  </si>
  <si>
    <t>Công Ty Cổ phần QLQ Kỹ Thương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</si>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</sst>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0"/>
      <color theme="1"/>
      <name val="Tahoma"/>
      <family val="2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Times New Roman"/>
      <family val="1"/>
    </font>
    <font>
      <sz val="11"/>
      <color theme="0" tint="-0.249977111117893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28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4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5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6" borderId="7" applyNumberFormat="0" applyBorder="0" applyAlignment="0" applyProtection="0"/>
    <xf numFmtId="184" fontId="33" fillId="7" borderId="0"/>
    <xf numFmtId="184" fontId="33" fillId="8" borderId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4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9" borderId="7">
      <alignment horizontal="left" vertical="center"/>
    </xf>
    <xf numFmtId="164" fontId="48" fillId="0" borderId="2">
      <alignment horizontal="left" vertical="top"/>
    </xf>
    <xf numFmtId="164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6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57" fillId="0" borderId="0"/>
    <xf numFmtId="0" fontId="37" fillId="0" borderId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65" fillId="0" borderId="0"/>
    <xf numFmtId="169" fontId="6" fillId="0" borderId="0" applyFont="0" applyFill="0" applyBorder="0" applyAlignment="0" applyProtection="0"/>
    <xf numFmtId="169" fontId="65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1" fillId="0" borderId="0"/>
    <xf numFmtId="0" fontId="2" fillId="0" borderId="0"/>
    <xf numFmtId="169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top"/>
    </xf>
    <xf numFmtId="169" fontId="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9" fontId="66" fillId="0" borderId="0" applyFont="0" applyFill="0" applyBorder="0" applyAlignment="0" applyProtection="0"/>
    <xf numFmtId="0" fontId="67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62" fillId="2" borderId="0" xfId="1" applyFont="1" applyFill="1" applyAlignment="1">
      <alignment vertical="center"/>
    </xf>
    <xf numFmtId="0" fontId="62" fillId="2" borderId="0" xfId="1" applyFont="1" applyFill="1" applyAlignment="1">
      <alignment horizontal="center" vertical="center"/>
    </xf>
    <xf numFmtId="0" fontId="59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6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0" fontId="63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4" fillId="0" borderId="0" xfId="5" applyNumberFormat="1" applyFont="1" applyFill="1" applyAlignment="1">
      <alignment horizontal="right" wrapText="1"/>
    </xf>
    <xf numFmtId="0" fontId="63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59" fillId="2" borderId="0" xfId="1" applyFont="1" applyFill="1" applyBorder="1" applyAlignment="1">
      <alignment horizontal="left" vertical="center" wrapText="1"/>
    </xf>
    <xf numFmtId="170" fontId="3" fillId="2" borderId="0" xfId="6" applyFont="1" applyFill="1" applyBorder="1" applyAlignment="1">
      <alignment horizontal="right" vertical="center" wrapText="1"/>
    </xf>
    <xf numFmtId="2" fontId="63" fillId="2" borderId="0" xfId="7" applyNumberFormat="1" applyFont="1" applyFill="1" applyAlignment="1">
      <alignment vertical="center"/>
    </xf>
    <xf numFmtId="170" fontId="63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59" fillId="2" borderId="9" xfId="1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174" fontId="63" fillId="2" borderId="0" xfId="2" applyNumberFormat="1" applyFont="1" applyFill="1" applyBorder="1"/>
    <xf numFmtId="170" fontId="2" fillId="2" borderId="0" xfId="4" applyNumberFormat="1" applyFont="1" applyFill="1"/>
    <xf numFmtId="16" fontId="69" fillId="2" borderId="0" xfId="1" applyNumberFormat="1" applyFont="1" applyFill="1" applyAlignment="1">
      <alignment horizontal="center" vertical="center"/>
    </xf>
    <xf numFmtId="0" fontId="70" fillId="2" borderId="0" xfId="4" applyFont="1" applyFill="1"/>
    <xf numFmtId="170" fontId="68" fillId="2" borderId="0" xfId="200" applyFont="1" applyFill="1" applyBorder="1"/>
    <xf numFmtId="0" fontId="68" fillId="2" borderId="0" xfId="1" applyFont="1" applyFill="1"/>
    <xf numFmtId="169" fontId="68" fillId="2" borderId="0" xfId="1" applyNumberFormat="1" applyFont="1" applyFill="1"/>
    <xf numFmtId="0" fontId="4" fillId="0" borderId="17" xfId="0" applyFont="1" applyBorder="1" applyAlignment="1">
      <alignment horizontal="right"/>
    </xf>
    <xf numFmtId="10" fontId="3" fillId="0" borderId="17" xfId="148" applyNumberFormat="1" applyFont="1" applyBorder="1" applyAlignment="1">
      <alignment horizontal="right" vertical="center"/>
    </xf>
    <xf numFmtId="0" fontId="59" fillId="0" borderId="0" xfId="7" applyFont="1" applyFill="1" applyBorder="1" applyAlignment="1">
      <alignment horizontal="left" vertical="center" wrapText="1"/>
    </xf>
    <xf numFmtId="170" fontId="3" fillId="2" borderId="7" xfId="45" applyFont="1" applyFill="1" applyBorder="1" applyAlignment="1">
      <alignment horizontal="right" vertical="center" wrapText="1"/>
    </xf>
    <xf numFmtId="3" fontId="3" fillId="0" borderId="17" xfId="0" applyNumberFormat="1" applyFont="1" applyBorder="1" applyAlignment="1">
      <alignment vertical="center"/>
    </xf>
    <xf numFmtId="43" fontId="3" fillId="2" borderId="7" xfId="6" applyNumberFormat="1" applyFont="1" applyFill="1" applyBorder="1" applyAlignment="1">
      <alignment vertical="center" wrapText="1"/>
    </xf>
    <xf numFmtId="170" fontId="3" fillId="2" borderId="7" xfId="200" applyFont="1" applyFill="1" applyBorder="1" applyAlignment="1">
      <alignment horizontal="right" vertical="center" wrapText="1"/>
    </xf>
    <xf numFmtId="0" fontId="71" fillId="2" borderId="4" xfId="7" applyNumberFormat="1" applyFont="1" applyFill="1" applyBorder="1" applyAlignment="1">
      <alignment vertical="center"/>
    </xf>
    <xf numFmtId="170" fontId="63" fillId="2" borderId="0" xfId="2" applyFont="1" applyFill="1" applyAlignment="1">
      <alignment vertical="center"/>
    </xf>
    <xf numFmtId="2" fontId="71" fillId="2" borderId="0" xfId="7" applyNumberFormat="1" applyFont="1" applyFill="1" applyAlignment="1">
      <alignment vertical="center"/>
    </xf>
    <xf numFmtId="170" fontId="5" fillId="2" borderId="0" xfId="2" applyFont="1" applyFill="1" applyAlignment="1">
      <alignment vertical="center"/>
    </xf>
    <xf numFmtId="0" fontId="5" fillId="0" borderId="0" xfId="20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7" applyNumberFormat="1" applyFont="1" applyFill="1" applyAlignment="1">
      <alignment vertical="center"/>
    </xf>
    <xf numFmtId="0" fontId="4" fillId="0" borderId="0" xfId="4" applyFont="1" applyAlignment="1">
      <alignment vertical="center"/>
    </xf>
    <xf numFmtId="218" fontId="3" fillId="2" borderId="7" xfId="200" applyNumberFormat="1" applyFont="1" applyFill="1" applyBorder="1" applyAlignment="1">
      <alignment horizontal="right" vertical="center" wrapText="1"/>
    </xf>
    <xf numFmtId="171" fontId="3" fillId="0" borderId="0" xfId="4" applyNumberFormat="1" applyFont="1" applyAlignment="1">
      <alignment horizontal="center" vertical="top"/>
    </xf>
    <xf numFmtId="0" fontId="60" fillId="2" borderId="0" xfId="1" applyFont="1" applyFill="1" applyAlignment="1">
      <alignment horizontal="center" wrapText="1"/>
    </xf>
    <xf numFmtId="0" fontId="61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59" fillId="2" borderId="9" xfId="1" applyFont="1" applyFill="1" applyBorder="1" applyAlignment="1">
      <alignment horizontal="left" vertical="center" wrapText="1"/>
    </xf>
    <xf numFmtId="0" fontId="59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76" fontId="71" fillId="2" borderId="0" xfId="7" applyNumberFormat="1" applyFont="1" applyFill="1" applyAlignment="1">
      <alignment horizontal="left" vertical="center" wrapText="1"/>
    </xf>
    <xf numFmtId="174" fontId="72" fillId="2" borderId="0" xfId="5" applyNumberFormat="1" applyFont="1" applyFill="1" applyBorder="1" applyAlignment="1">
      <alignment horizontal="left" vertical="center" wrapText="1"/>
    </xf>
  </cellXfs>
  <cellStyles count="228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0 2" xfId="209"/>
    <cellStyle name="Comma 11" xfId="225"/>
    <cellStyle name="Comma 12" xfId="43"/>
    <cellStyle name="Comma 12 2" xfId="44"/>
    <cellStyle name="Comma 13" xfId="227"/>
    <cellStyle name="Comma 2" xfId="45"/>
    <cellStyle name="Comma 2 2" xfId="46"/>
    <cellStyle name="Comma 2 2 2" xfId="214"/>
    <cellStyle name="Comma 2 3" xfId="47"/>
    <cellStyle name="Comma 2 3 2" xfId="48"/>
    <cellStyle name="Comma 2 3 2 2" xfId="49"/>
    <cellStyle name="Comma 2 3 3" xfId="213"/>
    <cellStyle name="Comma 2 4" xfId="50"/>
    <cellStyle name="Comma 2 5" xfId="6"/>
    <cellStyle name="Comma 2 6" xfId="202"/>
    <cellStyle name="Comma 2 7" xfId="226"/>
    <cellStyle name="Comma 3" xfId="51"/>
    <cellStyle name="Comma 3 2" xfId="216"/>
    <cellStyle name="Comma 3 3" xfId="215"/>
    <cellStyle name="Comma 3 4" xfId="204"/>
    <cellStyle name="Comma 4" xfId="52"/>
    <cellStyle name="Comma 4 2" xfId="53"/>
    <cellStyle name="Comma 4 2 2" xfId="54"/>
    <cellStyle name="Comma 4 2 2 2" xfId="55"/>
    <cellStyle name="Comma 4 2 2 3" xfId="218"/>
    <cellStyle name="Comma 4 2 3" xfId="208"/>
    <cellStyle name="Comma 4 3" xfId="5"/>
    <cellStyle name="Comma 4 4" xfId="217"/>
    <cellStyle name="Comma 5" xfId="56"/>
    <cellStyle name="Comma 5 2" xfId="2"/>
    <cellStyle name="Comma 5 3" xfId="219"/>
    <cellStyle name="Comma 6" xfId="57"/>
    <cellStyle name="Comma 6 2" xfId="212"/>
    <cellStyle name="Comma 7" xfId="58"/>
    <cellStyle name="Comma 8" xfId="3"/>
    <cellStyle name="Comma 9" xfId="203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7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21"/>
    <cellStyle name="Normal 2 3" xfId="114"/>
    <cellStyle name="Normal 2 3 2" xfId="220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22"/>
    <cellStyle name="Normal 3 2 20" xfId="20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1"/>
    <cellStyle name="Normal 4" xfId="134"/>
    <cellStyle name="Normal 4 2" xfId="211"/>
    <cellStyle name="Normal 5" xfId="135"/>
    <cellStyle name="Normal 5 2" xfId="224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2 2" xfId="223"/>
    <cellStyle name="Percent 2 6" xfId="210"/>
    <cellStyle name="Percent 3" xfId="149"/>
    <cellStyle name="Percent 4" xfId="205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92928</xdr:colOff>
      <xdr:row>0</xdr:row>
      <xdr:rowOff>127775</xdr:rowOff>
    </xdr:from>
    <xdr:to>
      <xdr:col>3</xdr:col>
      <xdr:colOff>1985115</xdr:colOff>
      <xdr:row>1</xdr:row>
      <xdr:rowOff>88827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1891" y="127775"/>
          <a:ext cx="2054810" cy="5650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EY42"/>
  <sheetViews>
    <sheetView showGridLines="0" tabSelected="1" view="pageBreakPreview" topLeftCell="A16" zoomScale="85" zoomScaleNormal="85" zoomScaleSheetLayoutView="85" workbookViewId="0">
      <selection activeCell="G28" sqref="G28"/>
    </sheetView>
  </sheetViews>
  <sheetFormatPr defaultColWidth="9.140625" defaultRowHeight="15"/>
  <cols>
    <col min="1" max="1" width="6.5703125" style="19" customWidth="1"/>
    <col min="2" max="2" width="10" style="19" customWidth="1"/>
    <col min="3" max="3" width="2.42578125" style="19" customWidth="1"/>
    <col min="4" max="4" width="38.28515625" style="19" customWidth="1"/>
    <col min="5" max="5" width="24.7109375" style="19" customWidth="1"/>
    <col min="6" max="6" width="37.28515625" style="19" customWidth="1"/>
    <col min="7" max="7" width="38.140625" style="19" customWidth="1"/>
    <col min="8" max="8" width="22.7109375" style="19" bestFit="1" customWidth="1"/>
    <col min="9" max="16384" width="9.140625" style="19"/>
  </cols>
  <sheetData>
    <row r="1" spans="2:8" ht="48" customHeight="1">
      <c r="B1" s="86" t="s">
        <v>0</v>
      </c>
      <c r="C1" s="86"/>
      <c r="D1" s="86"/>
      <c r="E1" s="86"/>
      <c r="F1" s="86"/>
      <c r="G1" s="86"/>
      <c r="H1" s="18"/>
    </row>
    <row r="2" spans="2:8" ht="58.5" customHeight="1">
      <c r="B2" s="87" t="s">
        <v>16</v>
      </c>
      <c r="C2" s="87"/>
      <c r="D2" s="87"/>
      <c r="E2" s="87"/>
      <c r="F2" s="87"/>
      <c r="G2" s="87"/>
      <c r="H2" s="18"/>
    </row>
    <row r="3" spans="2:8" ht="17.25" customHeight="1">
      <c r="B3" s="1"/>
      <c r="C3" s="1"/>
      <c r="D3" s="1"/>
      <c r="E3" s="1"/>
      <c r="F3" s="20"/>
      <c r="G3" s="21"/>
    </row>
    <row r="4" spans="2:8" ht="18" customHeight="1">
      <c r="B4" s="88" t="s">
        <v>1</v>
      </c>
      <c r="C4" s="88"/>
      <c r="D4" s="88"/>
      <c r="E4" s="88"/>
      <c r="F4" s="88"/>
      <c r="G4" s="88"/>
    </row>
    <row r="5" spans="2:8" ht="17.25" customHeight="1">
      <c r="B5" s="85" t="s">
        <v>2</v>
      </c>
      <c r="C5" s="85"/>
      <c r="D5" s="85"/>
      <c r="E5" s="85"/>
      <c r="F5" s="85"/>
      <c r="G5" s="85"/>
    </row>
    <row r="6" spans="2:8" ht="34.5" customHeight="1">
      <c r="B6" s="2"/>
      <c r="C6" s="2"/>
      <c r="D6" s="2"/>
      <c r="E6" s="2"/>
      <c r="F6" s="22"/>
      <c r="G6" s="22"/>
    </row>
    <row r="7" spans="2:8" s="25" customFormat="1" ht="21" customHeight="1">
      <c r="B7" s="3"/>
      <c r="C7" s="3"/>
      <c r="D7" s="4" t="s">
        <v>3</v>
      </c>
      <c r="E7" s="3" t="s">
        <v>4</v>
      </c>
      <c r="F7" s="23"/>
      <c r="G7" s="24"/>
    </row>
    <row r="8" spans="2:8" s="25" customFormat="1" ht="15" customHeight="1">
      <c r="B8" s="26"/>
      <c r="C8" s="5"/>
      <c r="D8" s="27" t="s">
        <v>5</v>
      </c>
      <c r="E8" s="6" t="s">
        <v>6</v>
      </c>
      <c r="F8" s="26"/>
      <c r="G8" s="5"/>
      <c r="H8" s="28"/>
    </row>
    <row r="9" spans="2:8" s="25" customFormat="1" ht="16.5">
      <c r="B9" s="26"/>
      <c r="C9" s="3"/>
      <c r="D9" s="27"/>
      <c r="E9" s="6"/>
      <c r="F9" s="26"/>
      <c r="G9" s="3"/>
      <c r="H9" s="29"/>
    </row>
    <row r="10" spans="2:8" ht="23.25" customHeight="1">
      <c r="B10" s="30"/>
      <c r="C10" s="30"/>
      <c r="D10" s="31"/>
      <c r="E10" s="31"/>
      <c r="F10" s="31"/>
      <c r="G10" s="32"/>
      <c r="H10" s="33"/>
    </row>
    <row r="11" spans="2:8" s="25" customFormat="1" ht="38.25" customHeight="1">
      <c r="B11" s="34">
        <v>1</v>
      </c>
      <c r="C11" s="34"/>
      <c r="D11" s="35" t="s">
        <v>18</v>
      </c>
      <c r="E11" s="91" t="s">
        <v>20</v>
      </c>
      <c r="F11" s="91"/>
      <c r="G11" s="91"/>
      <c r="H11" s="36"/>
    </row>
    <row r="12" spans="2:8" s="25" customFormat="1" ht="36.75" customHeight="1">
      <c r="B12" s="34">
        <v>2</v>
      </c>
      <c r="C12" s="34"/>
      <c r="D12" s="35" t="s">
        <v>23</v>
      </c>
      <c r="E12" s="92" t="s">
        <v>35</v>
      </c>
      <c r="F12" s="92"/>
      <c r="G12" s="92"/>
      <c r="H12" s="36"/>
    </row>
    <row r="13" spans="2:8" s="25" customFormat="1" ht="38.25" customHeight="1">
      <c r="B13" s="34">
        <v>3</v>
      </c>
      <c r="C13" s="34"/>
      <c r="D13" s="35" t="s">
        <v>19</v>
      </c>
      <c r="E13" s="93" t="s">
        <v>24</v>
      </c>
      <c r="F13" s="93"/>
      <c r="G13" s="93"/>
      <c r="H13" s="36"/>
    </row>
    <row r="14" spans="2:8" s="25" customFormat="1" ht="23.25" customHeight="1">
      <c r="B14" s="34">
        <v>4</v>
      </c>
      <c r="C14" s="34"/>
      <c r="D14" s="37" t="s">
        <v>17</v>
      </c>
      <c r="E14" s="94" t="str">
        <f>+"Từ ngày "&amp;DAY(G20+1)&amp;"/"&amp;MONTH(G20+1)&amp;"/"&amp;YEAR(G20)&amp;" đến ngày "&amp;DAY(F20)&amp;"/"&amp;MONTH(F20)&amp;"/"&amp;YEAR(F20)</f>
        <v>Từ ngày 21/8/2026 đến ngày 23/8/2026</v>
      </c>
      <c r="F14" s="94"/>
      <c r="G14" s="94"/>
      <c r="H14" s="94"/>
    </row>
    <row r="15" spans="2:8" s="25" customFormat="1" ht="21" customHeight="1">
      <c r="B15" s="34"/>
      <c r="C15" s="34"/>
      <c r="D15" s="35" t="s">
        <v>21</v>
      </c>
      <c r="E15" s="94" t="str">
        <f>+"From "&amp;DAY(G20+1)&amp;"/"&amp;MONTH(G20+1)&amp;"/"&amp;YEAR(G20)&amp;" to "&amp;DAY(F20)&amp;"/"&amp;MONTH(F20)&amp;"/"&amp;YEAR(F20)</f>
        <v>From 21/8/2026 to 23/8/2026</v>
      </c>
      <c r="F15" s="94"/>
      <c r="G15" s="94"/>
      <c r="H15" s="94"/>
    </row>
    <row r="16" spans="2:8" s="25" customFormat="1" ht="22.5" customHeight="1">
      <c r="B16" s="34">
        <v>5</v>
      </c>
      <c r="C16" s="34"/>
      <c r="D16" s="39" t="s">
        <v>7</v>
      </c>
      <c r="E16" s="94">
        <f>F20+1</f>
        <v>46258</v>
      </c>
      <c r="F16" s="94"/>
      <c r="G16" s="94"/>
      <c r="H16" s="36"/>
    </row>
    <row r="17" spans="2:9 16379:16379" s="25" customFormat="1" ht="22.5" customHeight="1">
      <c r="B17" s="34"/>
      <c r="C17" s="34"/>
      <c r="D17" s="35" t="s">
        <v>22</v>
      </c>
      <c r="E17" s="61">
        <f>E16</f>
        <v>46258</v>
      </c>
      <c r="F17" s="57"/>
      <c r="G17" s="57"/>
      <c r="H17" s="36"/>
    </row>
    <row r="18" spans="2:9 16379:16379" ht="34.5">
      <c r="B18" s="34"/>
      <c r="C18" s="34"/>
      <c r="D18" s="35"/>
      <c r="E18" s="38"/>
      <c r="F18" s="57"/>
      <c r="G18" s="40" t="s">
        <v>8</v>
      </c>
      <c r="H18" s="41"/>
    </row>
    <row r="19" spans="2:9 16379:16379" ht="39" customHeight="1">
      <c r="B19" s="42" t="s">
        <v>9</v>
      </c>
      <c r="C19" s="95" t="s">
        <v>10</v>
      </c>
      <c r="D19" s="96"/>
      <c r="E19" s="96"/>
      <c r="F19" s="43" t="s">
        <v>11</v>
      </c>
      <c r="G19" s="43" t="s">
        <v>40</v>
      </c>
      <c r="H19" s="29"/>
    </row>
    <row r="20" spans="2:9 16379:16379" ht="18.75" customHeight="1">
      <c r="B20" s="44"/>
      <c r="C20" s="45"/>
      <c r="D20" s="46"/>
      <c r="E20" s="46"/>
      <c r="F20" s="47">
        <f>G20+1+2</f>
        <v>46257</v>
      </c>
      <c r="G20" s="47">
        <v>46254</v>
      </c>
      <c r="H20" s="64"/>
    </row>
    <row r="21" spans="2:9 16379:16379" ht="39" customHeight="1">
      <c r="B21" s="48">
        <v>1</v>
      </c>
      <c r="C21" s="89" t="s">
        <v>26</v>
      </c>
      <c r="D21" s="97"/>
      <c r="E21" s="97"/>
      <c r="F21" s="7"/>
      <c r="G21" s="7"/>
      <c r="H21" s="65"/>
    </row>
    <row r="22" spans="2:9 16379:16379" ht="39" customHeight="1">
      <c r="B22" s="49">
        <v>1.1000000000000001</v>
      </c>
      <c r="C22" s="50"/>
      <c r="D22" s="98" t="s">
        <v>27</v>
      </c>
      <c r="E22" s="98"/>
      <c r="F22" s="73">
        <v>152448631163</v>
      </c>
      <c r="G22" s="73">
        <v>150570924033</v>
      </c>
      <c r="H22" s="66"/>
      <c r="I22" s="63"/>
    </row>
    <row r="23" spans="2:9 16379:16379" ht="39" customHeight="1">
      <c r="B23" s="49">
        <v>1.2</v>
      </c>
      <c r="C23" s="50"/>
      <c r="D23" s="98" t="s">
        <v>28</v>
      </c>
      <c r="E23" s="98"/>
      <c r="F23" s="74"/>
      <c r="G23" s="74"/>
      <c r="H23" s="67"/>
    </row>
    <row r="24" spans="2:9 16379:16379" ht="39" customHeight="1">
      <c r="B24" s="49">
        <v>1.3</v>
      </c>
      <c r="C24" s="50"/>
      <c r="D24" s="98" t="s">
        <v>29</v>
      </c>
      <c r="E24" s="98"/>
      <c r="F24" s="72">
        <v>12225.84</v>
      </c>
      <c r="G24" s="72">
        <v>12075.86</v>
      </c>
      <c r="H24" s="66"/>
      <c r="I24" s="63"/>
      <c r="XEY24" s="62"/>
    </row>
    <row r="25" spans="2:9 16379:16379" ht="39" customHeight="1">
      <c r="B25" s="48">
        <v>2</v>
      </c>
      <c r="C25" s="89" t="s">
        <v>30</v>
      </c>
      <c r="D25" s="90"/>
      <c r="E25" s="90"/>
      <c r="F25" s="69"/>
      <c r="G25" s="69"/>
      <c r="H25" s="65"/>
    </row>
    <row r="26" spans="2:9 16379:16379" ht="39" customHeight="1">
      <c r="B26" s="49">
        <v>2.1</v>
      </c>
      <c r="C26" s="50"/>
      <c r="D26" s="58" t="s">
        <v>31</v>
      </c>
      <c r="E26" s="58"/>
      <c r="F26" s="75">
        <v>108952.52</v>
      </c>
      <c r="G26" s="75">
        <v>108952.52</v>
      </c>
      <c r="H26" s="68"/>
    </row>
    <row r="27" spans="2:9 16379:16379" ht="39" customHeight="1">
      <c r="B27" s="49">
        <v>2.2000000000000002</v>
      </c>
      <c r="C27" s="50"/>
      <c r="D27" s="58" t="s">
        <v>32</v>
      </c>
      <c r="E27" s="58"/>
      <c r="F27" s="84">
        <f>F26*F24</f>
        <v>1332036077.1168001</v>
      </c>
      <c r="G27" s="84">
        <v>1315695378.1672001</v>
      </c>
      <c r="H27" s="68"/>
    </row>
    <row r="28" spans="2:9 16379:16379" ht="39" customHeight="1">
      <c r="B28" s="49">
        <v>2.2999999999999998</v>
      </c>
      <c r="C28" s="50"/>
      <c r="D28" s="58" t="s">
        <v>25</v>
      </c>
      <c r="E28" s="58"/>
      <c r="F28" s="70">
        <f>F27/F22</f>
        <v>8.7376060182040617E-3</v>
      </c>
      <c r="G28" s="70">
        <v>8.7380441251648597E-3</v>
      </c>
      <c r="H28" s="67"/>
    </row>
    <row r="29" spans="2:9 16379:16379" ht="30.75" customHeight="1">
      <c r="B29" s="51"/>
      <c r="C29" s="51"/>
      <c r="D29" s="52"/>
      <c r="E29" s="52"/>
      <c r="F29" s="53"/>
      <c r="G29" s="53"/>
      <c r="H29" s="67"/>
    </row>
    <row r="30" spans="2:9 16379:16379" ht="36" customHeight="1">
      <c r="B30" s="9" t="s">
        <v>12</v>
      </c>
      <c r="C30" s="9"/>
      <c r="D30" s="9"/>
      <c r="E30" s="8"/>
      <c r="F30" s="102" t="s">
        <v>36</v>
      </c>
      <c r="G30" s="102"/>
      <c r="H30" s="54"/>
    </row>
    <row r="31" spans="2:9 16379:16379" ht="15" customHeight="1">
      <c r="B31" s="99" t="s">
        <v>13</v>
      </c>
      <c r="C31" s="99"/>
      <c r="D31" s="99"/>
      <c r="E31" s="71"/>
      <c r="F31" s="103" t="s">
        <v>14</v>
      </c>
      <c r="G31" s="103"/>
      <c r="H31" s="55"/>
    </row>
    <row r="32" spans="2:9 16379:16379" ht="16.5">
      <c r="B32" s="100"/>
      <c r="C32" s="100"/>
      <c r="D32" s="100"/>
      <c r="E32" s="59"/>
      <c r="F32" s="101"/>
      <c r="G32" s="101"/>
      <c r="H32" s="55"/>
    </row>
    <row r="33" spans="2:8" ht="16.5">
      <c r="B33" s="59"/>
      <c r="C33" s="59"/>
      <c r="D33" s="59"/>
      <c r="E33" s="59"/>
      <c r="F33" s="60"/>
      <c r="G33" s="10"/>
      <c r="H33" s="55"/>
    </row>
    <row r="34" spans="2:8" ht="16.5">
      <c r="B34" s="11"/>
      <c r="C34" s="11"/>
      <c r="D34" s="11"/>
      <c r="E34" s="11"/>
      <c r="F34" s="12"/>
      <c r="G34" s="13"/>
      <c r="H34" s="55"/>
    </row>
    <row r="35" spans="2:8" ht="51" customHeight="1">
      <c r="B35" s="14"/>
      <c r="C35" s="14"/>
      <c r="D35" s="14"/>
      <c r="E35" s="14"/>
      <c r="F35" s="12"/>
      <c r="G35" s="13"/>
      <c r="H35" s="55"/>
    </row>
    <row r="36" spans="2:8" ht="16.5">
      <c r="B36" s="8"/>
      <c r="C36" s="8"/>
      <c r="D36" s="8"/>
      <c r="E36" s="8"/>
      <c r="F36" s="12"/>
      <c r="G36" s="13"/>
      <c r="H36" s="55"/>
    </row>
    <row r="37" spans="2:8" ht="16.5">
      <c r="B37" s="8"/>
      <c r="C37" s="8"/>
      <c r="D37" s="8"/>
      <c r="E37" s="8"/>
      <c r="F37" s="12"/>
      <c r="G37" s="13"/>
      <c r="H37" s="55"/>
    </row>
    <row r="38" spans="2:8" ht="24" customHeight="1">
      <c r="B38" s="15" t="s">
        <v>15</v>
      </c>
      <c r="C38" s="15"/>
      <c r="D38" s="15"/>
      <c r="E38" s="59"/>
      <c r="F38" s="81" t="s">
        <v>37</v>
      </c>
      <c r="G38" s="76"/>
      <c r="H38" s="77"/>
    </row>
    <row r="39" spans="2:8" ht="16.5">
      <c r="B39" s="16" t="s">
        <v>34</v>
      </c>
      <c r="C39" s="11"/>
      <c r="D39" s="11"/>
      <c r="E39" s="11"/>
      <c r="F39" s="83" t="s">
        <v>38</v>
      </c>
      <c r="G39" s="78"/>
      <c r="H39" s="79"/>
    </row>
    <row r="40" spans="2:8" ht="16.5">
      <c r="B40" s="17" t="s">
        <v>33</v>
      </c>
      <c r="C40" s="14"/>
      <c r="D40" s="14"/>
      <c r="E40" s="14"/>
      <c r="F40" s="82" t="s">
        <v>39</v>
      </c>
      <c r="G40" s="80"/>
      <c r="H40" s="80"/>
    </row>
    <row r="41" spans="2:8" ht="16.5">
      <c r="B41" s="56"/>
      <c r="C41" s="56"/>
      <c r="D41" s="56"/>
      <c r="E41" s="56"/>
      <c r="F41" s="56"/>
      <c r="G41" s="56"/>
    </row>
    <row r="42" spans="2:8" ht="16.5">
      <c r="B42" s="56"/>
      <c r="C42" s="56"/>
      <c r="D42" s="56"/>
      <c r="E42" s="56"/>
      <c r="F42" s="56"/>
      <c r="G42" s="56"/>
    </row>
  </sheetData>
  <mergeCells count="21">
    <mergeCell ref="B31:D31"/>
    <mergeCell ref="B32:D32"/>
    <mergeCell ref="F32:G32"/>
    <mergeCell ref="F30:G30"/>
    <mergeCell ref="F31:G31"/>
    <mergeCell ref="B5:G5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D24:E24"/>
    <mergeCell ref="E14:H14"/>
    <mergeCell ref="E15:H15"/>
  </mergeCells>
  <pageMargins left="0.25" right="0.25" top="0.75" bottom="0.75" header="0.3" footer="0.3"/>
  <pageSetup paperSize="9" scale="62" orientation="portrait" r:id="rId1"/>
  <headerFooter alignWithMargins="0"/>
  <rowBreaks count="1" manualBreakCount="1">
    <brk id="21" max="16383" man="1"/>
  </row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qGPcohqhw2bPchSAn5JrtOsniXKs1fXpEuLhPI6Iouc=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0lyXK0YfsEnKSN12Khxiz21dGlTH52zKPav8eOMoSTU=</DigestValue>
    </Reference>
  </SignedInfo>
  <SignatureValue>Vu/fSU+DYdl/KXFTSlJUJ7S7Au1mPoZyRRJbBuxS6W7BkY33IL1BIjGsgrcKLY79mP4ncZeMfG1V
UX76MyknK3+7dM4HMopg+i6GyYNsNaN38nQX/MuH8KLxkIptFbyTtmQ7CMDQsnAHrOgFuqOzXpaX
iY953EcqVXrNQNui8n4Exmr2qpjSaVd6xJbrLi8URtZLZFCkGxq4NyUufgLK+vLpgEDfwMXtN3YH
sltYnylz/geX8XDANSrrIxx1i1zNxtR3ISVvsCh3DVkUgellsyin7jh7qIvF68PccxoW5Bt0ixW2
yXIecbbO9DlVJd5iNrdKuKmJlApfVEwyZocpMg==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kp7aXF9zujJ1t+xHtehpYr5cDQ86gP+CeP45ymurxNc=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M+6mHUmvKuLgwcXMFZNeSA6AbdNkwfJZB0ldjPbQPK0=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2026-08-24T04:14:25Z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2026-08-24T04:14:25Z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I9xxnFEEO9inXuMevd2Wtg9F77szzVJkfa+e7MinE+Q=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0Eap6DyKMJ4DMtBMZdqKSZTkVxO+XCBbOXrkLHN+x2U=</DigestValue>
    </Reference>
  </SignedInfo>
  <SignatureValue>Vg8DA3i1HfovRCsGOInpBaWUDN5ErVQU2dZgWe8wzRuTUAN+KqxKLB+BbUCeBHJswOYKSixauGLd
hJZdwBBVtlFiS/9OmdLDARCmKNrF/dJvzDSevMcEQFEK6ow9sqDMBR7/fjYG/tJnPGvCdTNkcx8g
F/ZYvZQgs4M4o0IuFQwywfaOLJQ4eWz8omJpog71H0h3Zhr0FK/MFPWi3jIOjJrr81mWIoccV/ma
De9rjj0p2s1CWfPciO3/fYSkW0wqa99dyLuUygjhG1E5rzu/o9T4dCKH0QSV4elXU+U/AhcDPwMU
wKti2iarq7+ZAf8FKh5HIMM+nuEbkGHb1csh3A==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kp7aXF9zujJ1t+xHtehpYr5cDQ86gP+CeP45ymurxNc=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M+6mHUmvKuLgwcXMFZNeSA6AbdNkwfJZB0ldjPbQPK0=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2026-08-24T10:07:05Z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2026-08-24T10:07:05Z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2026-04-23T03:59:10Z</cp:lastPrinted>
  <dcterms:created xsi:type="dcterms:W3CDTF">2021-01-04T12:03:55Z</dcterms:created>
  <dcterms:modified xsi:type="dcterms:W3CDTF">2026-08-24T04:01:12Z</dcterms:modified>
</cp:coreProperties>
</file>