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<sst xmlns="http://schemas.openxmlformats.org/spreadsheetml/2006/main" count="41" uniqueCount="41">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</sst>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5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3" fillId="2" borderId="7" xfId="200" applyNumberFormat="1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F22" sqref="F22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91" t="s">
        <v>0</v>
      </c>
      <c r="C1" s="91"/>
      <c r="D1" s="91"/>
      <c r="E1" s="91"/>
      <c r="F1" s="91"/>
      <c r="G1" s="91"/>
      <c r="H1" s="18"/>
    </row>
    <row r="2" spans="2:8" ht="58.5" customHeight="1">
      <c r="B2" s="92" t="s">
        <v>16</v>
      </c>
      <c r="C2" s="92"/>
      <c r="D2" s="92"/>
      <c r="E2" s="92"/>
      <c r="F2" s="92"/>
      <c r="G2" s="92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93" t="s">
        <v>1</v>
      </c>
      <c r="C4" s="93"/>
      <c r="D4" s="93"/>
      <c r="E4" s="93"/>
      <c r="F4" s="93"/>
      <c r="G4" s="93"/>
    </row>
    <row r="5" spans="2:8" ht="17.25" customHeight="1">
      <c r="B5" s="90" t="s">
        <v>2</v>
      </c>
      <c r="C5" s="90"/>
      <c r="D5" s="90"/>
      <c r="E5" s="90"/>
      <c r="F5" s="90"/>
      <c r="G5" s="90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6" t="s">
        <v>20</v>
      </c>
      <c r="F11" s="96"/>
      <c r="G11" s="96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7" t="s">
        <v>35</v>
      </c>
      <c r="F12" s="97"/>
      <c r="G12" s="97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8" t="s">
        <v>24</v>
      </c>
      <c r="F13" s="98"/>
      <c r="G13" s="98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9" t="str">
        <f>+"Từ ngày "&amp;DAY(G20+1)&amp;"/"&amp;MONTH(G20+1)&amp;"/"&amp;YEAR(G20)&amp;" đến ngày "&amp;DAY(F20)&amp;"/"&amp;MONTH(F20)&amp;"/"&amp;YEAR(F20)</f>
        <v>Từ ngày 14/8/2026 đến ngày 16/8/2026</v>
      </c>
      <c r="F14" s="99"/>
      <c r="G14" s="99"/>
      <c r="H14" s="99"/>
    </row>
    <row r="15" spans="2:8" s="25" customFormat="1" ht="21" customHeight="1">
      <c r="B15" s="34"/>
      <c r="C15" s="34"/>
      <c r="D15" s="35" t="s">
        <v>21</v>
      </c>
      <c r="E15" s="99" t="str">
        <f>+"From "&amp;DAY(G20+1)&amp;"/"&amp;MONTH(G20+1)&amp;"/"&amp;YEAR(G20)&amp;" to "&amp;DAY(F20)&amp;"/"&amp;MONTH(F20)&amp;"/"&amp;YEAR(F20)</f>
        <v>From 14/8/2026 to 16/8/2026</v>
      </c>
      <c r="F15" s="99"/>
      <c r="G15" s="99"/>
      <c r="H15" s="99"/>
    </row>
    <row r="16" spans="2:8" s="25" customFormat="1" ht="22.5" customHeight="1">
      <c r="B16" s="34">
        <v>5</v>
      </c>
      <c r="C16" s="34"/>
      <c r="D16" s="39" t="s">
        <v>7</v>
      </c>
      <c r="E16" s="99">
        <f>F20+1</f>
        <v>46251</v>
      </c>
      <c r="F16" s="99"/>
      <c r="G16" s="99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46251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100" t="s">
        <v>10</v>
      </c>
      <c r="D19" s="101"/>
      <c r="E19" s="101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G20+1+2</f>
        <v>46250</v>
      </c>
      <c r="G20" s="47">
        <v>46247</v>
      </c>
      <c r="H20" s="64"/>
    </row>
    <row r="21" spans="2:9 16379:16379" ht="39" customHeight="1">
      <c r="B21" s="48">
        <v>1</v>
      </c>
      <c r="C21" s="94" t="s">
        <v>26</v>
      </c>
      <c r="D21" s="102"/>
      <c r="E21" s="102"/>
      <c r="F21" s="7"/>
      <c r="G21" s="7"/>
      <c r="H21" s="65"/>
    </row>
    <row r="22" spans="2:9 16379:16379" ht="39" customHeight="1">
      <c r="B22" s="49">
        <v>1.1000000000000001</v>
      </c>
      <c r="C22" s="50"/>
      <c r="D22" s="103" t="s">
        <v>27</v>
      </c>
      <c r="E22" s="103"/>
      <c r="F22" s="74">
        <v>149027705983</v>
      </c>
      <c r="G22" s="74">
        <v>151877282933</v>
      </c>
      <c r="H22" s="66"/>
      <c r="I22" s="63"/>
    </row>
    <row r="23" spans="2:9 16379:16379" ht="39" customHeight="1">
      <c r="B23" s="49">
        <v>1.2</v>
      </c>
      <c r="C23" s="50"/>
      <c r="D23" s="103" t="s">
        <v>28</v>
      </c>
      <c r="E23" s="103"/>
      <c r="F23" s="75"/>
      <c r="G23" s="75"/>
      <c r="H23" s="67"/>
    </row>
    <row r="24" spans="2:9 16379:16379" ht="39" customHeight="1">
      <c r="B24" s="49">
        <v>1.3</v>
      </c>
      <c r="C24" s="50"/>
      <c r="D24" s="103" t="s">
        <v>29</v>
      </c>
      <c r="E24" s="103"/>
      <c r="F24" s="72">
        <v>11931.39</v>
      </c>
      <c r="G24" s="72">
        <v>12115.14</v>
      </c>
      <c r="H24" s="66"/>
      <c r="I24" s="63"/>
      <c r="XEY24" s="62"/>
    </row>
    <row r="25" spans="2:9 16379:16379" ht="39" customHeight="1">
      <c r="B25" s="48">
        <v>2</v>
      </c>
      <c r="C25" s="94" t="s">
        <v>30</v>
      </c>
      <c r="D25" s="95"/>
      <c r="E25" s="95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6">
        <v>108952.52</v>
      </c>
      <c r="G26" s="76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73">
        <f>F26*F24</f>
        <v>1299955007.6027999</v>
      </c>
      <c r="G27" s="73">
        <v>1319975033.1528001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8.7229082607705802E-3</v>
      </c>
      <c r="G28" s="70">
        <v>8.6910629928446982E-3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88" t="s">
        <v>36</v>
      </c>
      <c r="G30" s="88"/>
      <c r="H30" s="54"/>
    </row>
    <row r="31" spans="2:9 16379:16379" ht="15" customHeight="1">
      <c r="B31" s="85" t="s">
        <v>13</v>
      </c>
      <c r="C31" s="85"/>
      <c r="D31" s="85"/>
      <c r="E31" s="71"/>
      <c r="F31" s="89" t="s">
        <v>14</v>
      </c>
      <c r="G31" s="89"/>
      <c r="H31" s="55"/>
    </row>
    <row r="32" spans="2:9 16379:16379" ht="16.5">
      <c r="B32" s="86"/>
      <c r="C32" s="86"/>
      <c r="D32" s="86"/>
      <c r="E32" s="59"/>
      <c r="F32" s="87"/>
      <c r="G32" s="87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2" t="s">
        <v>37</v>
      </c>
      <c r="G38" s="77"/>
      <c r="H38" s="78"/>
    </row>
    <row r="39" spans="2:8" ht="16.5">
      <c r="B39" s="16" t="s">
        <v>34</v>
      </c>
      <c r="C39" s="11"/>
      <c r="D39" s="11"/>
      <c r="E39" s="11"/>
      <c r="F39" s="84" t="s">
        <v>38</v>
      </c>
      <c r="G39" s="79"/>
      <c r="H39" s="80"/>
    </row>
    <row r="40" spans="2:8" ht="16.5">
      <c r="B40" s="17" t="s">
        <v>33</v>
      </c>
      <c r="C40" s="14"/>
      <c r="D40" s="14"/>
      <c r="E40" s="14"/>
      <c r="F40" s="83" t="s">
        <v>39</v>
      </c>
      <c r="G40" s="81"/>
      <c r="H40" s="81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  <mergeCell ref="B31:D31"/>
    <mergeCell ref="B32:D32"/>
    <mergeCell ref="F32:G32"/>
    <mergeCell ref="F30:G30"/>
    <mergeCell ref="F31:G31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Xxk81gifKelsrad2eAFrYXIbtvWef9iZpxGLOtmqhL0=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zd/57hFXCQ60HXuxXfXfL2aDoh0xGbcOpYUB7pHDYNY=</DigestValue>
    </Reference>
  </SignedInfo>
  <SignatureValue>Qj2LF70YqZ85UpprQzrA69o0Ttm1HJDHhw8lSQcvXYkusVtKqGYTgMUVHmlSR31M04/vCKowQfeh
8MaBC/vjJtdW/LTNFazRS1cIpQPY8K41R9joIT6kv/cG5onWwnYPOgB2Il/AHe4EMviScfGoUWR0
SMMkd/cptFv/k0pTJktk3bsdf2NFAQ/EtEpLtuvGe6sH4FhOdrmFc5qcYiB4ngBoughkDS3tp5Ok
7L3TUgvQyGreMTOeE9AyEnK9KEhX2rxIbi1aWwfjfOFNtMguj4ADVe6K9uoc+wPsozqAlkvynoj2
REL+awhj1ZjGWUyyo2GE195gk2XcxBKhW2FVeA==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pWhDebQfbSL5S7koDnsKGRaGSsSvZTktz18KJedIVk8=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FdslMOrFMFi3QQY83bANIcOEoqdS2MEgyl+6+p+5D0g=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2026-08-17T04:17:59Z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2026-08-17T04:17:59Z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tWd+8e9Sp7VWAbwLJpkJWRn8B5b7D8NMTp5giNtYgXE=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coGTK9i9KdMjX51QYwFIfQLUR1CX06a2mYALjImSRoM=</DigestValue>
    </Reference>
  </SignedInfo>
  <SignatureValue>niLRMsmWttbZcBACGUENrKaW2Wu35ZkOPeCrUYz+Lj5qmIP1HS+bnI2UsTdnwW5sm2y/JA6nCAlo
1ShexWDtv6TvgIjSE2XTNzPoQcPi2Z+q6u700RexU31Rqz+RuR3Ye58NyToWeexTQN542PVsKpwU
Maxr31zOkPE3+d1WQj4Y6NzCONLbluMOHiADBI8LxNKctO43i+ccQj8l+bquHO9DQsyGWwPfXm4q
EnYKOfHlm13sJjcAuylXOwLZIJiwZF8ryR2lYkAP3xI3rs2t1jwgk8UCV4Cb4oYUWjlxbjVr+/eH
3oMajIfDJbqdRplVsVUpBfntTUDj56IRkFSCgQ==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pWhDebQfbSL5S7koDnsKGRaGSsSvZTktz18KJedIVk8=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FdslMOrFMFi3QQY83bANIcOEoqdS2MEgyl+6+p+5D0g=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2026-08-17T10:56:20Z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2026-08-17T10:56:20Z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2026-08-17T03:14:08Z</dcterms:modified>
</cp:coreProperties>
</file>