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IT - QUY DAU TU BAT DONG SAN TECHCOM VIET NAM - 8710168 - BIDB500086\BAO CAO DINH KY\NAV TUAN\"/>
    </mc:Choice>
  </mc:AlternateContent>
  <bookViews>
    <workbookView xWindow="0" yWindow="0" windowWidth="28800" windowHeight="109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print'!$A$1:$F$81</definedName>
    <definedName name="_xlnm.Print_Area" localSheetId="2">'RIGHT VALUATION'!$A$1:$G$23</definedName>
    <definedName name="_xlnm.Print_Titles" localSheetId="5">'PL25 to print'!$22:$22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7" l="1"/>
  <c r="D19" i="27" l="1"/>
  <c r="D20" i="27" s="1"/>
  <c r="D17" i="27"/>
  <c r="D18" i="27"/>
  <c r="E49" i="27"/>
  <c r="E57" i="27" l="1"/>
  <c r="E59" i="27" s="1"/>
  <c r="E53" i="27" l="1"/>
  <c r="E30" i="27"/>
  <c r="E42" i="27" s="1"/>
  <c r="E29" i="27"/>
  <c r="E36" i="27" s="1"/>
  <c r="E38" i="27" s="1"/>
  <c r="C37" i="23" l="1"/>
  <c r="E24" i="23"/>
  <c r="W179" i="14"/>
  <c r="A10" i="14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 s="1"/>
  <c r="B11" i="15"/>
  <c r="B12" i="15" s="1"/>
  <c r="U38" i="15"/>
  <c r="T38" i="15"/>
  <c r="S38" i="15"/>
  <c r="R38" i="15"/>
  <c r="Q38" i="15"/>
  <c r="P38" i="15"/>
  <c r="Q32" i="15"/>
  <c r="Q28" i="15"/>
  <c r="S36" i="15" s="1"/>
  <c r="V8" i="15"/>
  <c r="W20" i="15" s="1"/>
  <c r="V6" i="15"/>
  <c r="V5" i="15"/>
  <c r="V14" i="15" s="1"/>
  <c r="P17" i="15"/>
  <c r="W21" i="15" s="1"/>
  <c r="P16" i="15"/>
  <c r="P19" i="15" s="1"/>
  <c r="B2" i="15"/>
  <c r="P2" i="15" s="1"/>
  <c r="E16" i="15"/>
  <c r="B18" i="15" s="1"/>
  <c r="E13" i="15"/>
  <c r="B8" i="15"/>
  <c r="J24" i="23"/>
  <c r="V13" i="15" l="1"/>
  <c r="Q36" i="15"/>
  <c r="U36" i="15"/>
  <c r="V15" i="15"/>
  <c r="V16" i="15" s="1"/>
  <c r="P36" i="15"/>
  <c r="B14" i="15"/>
  <c r="B20" i="15" s="1"/>
  <c r="T36" i="15"/>
  <c r="R36" i="15"/>
  <c r="Q11" i="15"/>
  <c r="R11" i="15" s="1"/>
  <c r="Q31" i="15"/>
  <c r="P37" i="15" s="1"/>
  <c r="P18" i="15"/>
  <c r="V17" i="15" l="1"/>
  <c r="B15" i="15"/>
  <c r="T37" i="15"/>
  <c r="T39" i="15" s="1"/>
  <c r="T40" i="15" s="1"/>
  <c r="Q37" i="15"/>
  <c r="Q39" i="15" s="1"/>
  <c r="Q40" i="15" s="1"/>
  <c r="R37" i="15"/>
  <c r="R39" i="15" s="1"/>
  <c r="R40" i="15" s="1"/>
  <c r="U37" i="15"/>
  <c r="U39" i="15" s="1"/>
  <c r="U40" i="15" s="1"/>
  <c r="S37" i="15"/>
  <c r="S39" i="15" s="1"/>
  <c r="S40" i="15" s="1"/>
  <c r="P39" i="15"/>
  <c r="P40" i="15" s="1"/>
  <c r="P41" i="15" s="1"/>
</calcChain>
</file>

<file path=xl/sharedStrings.xml><?xml version="1.0" encoding="utf-8"?>
<sst xmlns="http://schemas.openxmlformats.org/spreadsheetml/2006/main" count="1409" uniqueCount="616">
  <si>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</si>
  <si>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</si>
  <si>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</si>
  <si>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</si>
  <si>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</si>
  <si>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</si>
  <si>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</si>
  <si>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</si>
  <si>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</si>
  <si>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</si>
  <si>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</si>
  <si>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</si>
  <si>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</si>
  <si>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</si>
  <si>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</si>
  <si>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</si>
  <si>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</si>
  <si>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</si>
  <si>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</si>
  <si>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</si>
  <si>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</si>
  <si>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</si>
  <si>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</si>
  <si>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</si>
  <si>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</si>
  <si>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</si>
  <si>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</si>
  <si>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</si>
  <si>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</si>
  <si>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</si>
  <si>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</si>
  <si>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</si>
  <si>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</si>
  <si>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</si>
  <si>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</si>
  <si>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</si>
  <si>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</si>
  <si>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</si>
  <si>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</si>
  <si>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</si>
  <si>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</si>
  <si>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</si>
  <si>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</si>
  <si>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</si>
  <si>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</si>
  <si>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</si>
  <si>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</si>
  <si>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</si>
  <si>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</si>
  <si>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</si>
  <si>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</si>
  <si>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</si>
  <si>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</si>
  <si>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</si>
  <si>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</si>
  <si>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</si>
  <si>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</si>
  <si>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</si>
  <si>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</si>
  <si>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</si>
  <si>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</si>
  <si>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</si>
  <si>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</si>
  <si>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</si>
  <si>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</si>
  <si>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</si>
  <si>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</si>
  <si>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</si>
  <si>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</si>
  <si>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</si>
  <si>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</si>
  <si>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</si>
  <si>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</si>
  <si>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</si>
  <si>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</si>
  <si>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</si>
  <si>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</si>
  <si>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</si>
  <si>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</si>
  <si>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</si>
  <si>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</si>
  <si>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</si>
  <si>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</si>
  <si>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</si>
  <si>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</si>
  <si>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</si>
  <si>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</si>
  <si>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</si>
  <si>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</si>
  <si>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</si>
  <si>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</si>
  <si>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</si>
  <si>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</si>
  <si>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</si>
  <si>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</si>
  <si>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</si>
  <si>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</si>
  <si>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</si>
  <si>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</si>
  <si>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</si>
  <si>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</si>
  <si>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</si>
  <si>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</si>
  <si>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</si>
  <si>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</si>
  <si>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</si>
  <si>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</si>
  <si>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</si>
  <si>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</si>
  <si>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</si>
  <si>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</si>
  <si>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</si>
  <si>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</si>
  <si>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</si>
  <si>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</si>
  <si>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</si>
  <si>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</si>
  <si>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</si>
  <si>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</si>
  <si>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</si>
  <si>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</si>
  <si>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</si>
  <si>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</si>
  <si>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</si>
  <si>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</si>
  <si>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</si>
  <si>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</si>
  <si>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</si>
  <si>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</si>
  <si>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</si>
  <si>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</si>
  <si>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</si>
  <si>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</si>
  <si>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</si>
  <si>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</si>
  <si>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</si>
  <si>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</si>
  <si>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</si>
  <si>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</si>
  <si>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</si>
  <si>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</si>
  <si>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</si>
  <si>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</si>
  <si>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</si>
  <si>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</si>
  <si>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</si>
  <si>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</si>
  <si>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</si>
  <si>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</si>
  <si>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</si>
  <si>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</si>
  <si>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</si>
  <si>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</si>
  <si>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</si>
  <si>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</si>
  <si>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</si>
  <si>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</si>
  <si>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</si>
  <si>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</si>
  <si>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</si>
  <si>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</si>
  <si>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</si>
  <si>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</si>
  <si>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</si>
  <si>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</si>
  <si>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</si>
  <si>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</si>
  <si>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</si>
  <si>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</si>
  <si>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</si>
  <si>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</si>
  <si>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</si>
  <si>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</si>
  <si>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</si>
  <si>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</si>
  <si>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</si>
  <si>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</si>
  <si>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</si>
  <si>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</si>
  <si>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</si>
  <si>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</si>
  <si>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</si>
  <si>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</si>
  <si>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</si>
  <si>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</si>
  <si>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</si>
  <si>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</si>
  <si>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</si>
  <si>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</si>
  <si>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</si>
  <si>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</si>
  <si>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</si>
  <si>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</si>
  <si>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</si>
  <si>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</si>
  <si>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</si>
  <si>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</si>
  <si>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</si>
  <si>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</si>
  <si>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</si>
  <si>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</si>
  <si>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</si>
  <si>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</si>
  <si>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</si>
  <si>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</si>
  <si>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</si>
  <si>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</si>
  <si>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</si>
  <si>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</si>
  <si>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</si>
  <si>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</si>
  <si>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</si>
  <si>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</si>
  <si>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</si>
  <si>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</si>
  <si>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</si>
  <si>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</si>
  <si>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</si>
  <si>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</si>
  <si>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</si>
  <si>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</si>
  <si>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</si>
  <si>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</si>
  <si>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</si>
  <si>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</si>
  <si>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</si>
  <si>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</si>
  <si>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</si>
  <si>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</si>
  <si>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</si>
  <si>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</si>
  <si>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</si>
  <si>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</si>
  <si>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</si>
  <si>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</si>
  <si>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</si>
  <si>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</si>
  <si>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</si>
  <si>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</si>
  <si>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</si>
  <si>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</si>
  <si>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</si>
  <si>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</si>
  <si>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</si>
  <si>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</si>
  <si>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</si>
  <si>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</si>
  <si>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</si>
  <si>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</si>
  <si>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</si>
  <si>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</si>
  <si>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</si>
  <si>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</si>
  <si>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</si>
  <si>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</si>
  <si>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</si>
  <si>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</si>
  <si>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</si>
  <si>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</si>
  <si>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</si>
  <si>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</si>
  <si>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</si>
  <si>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</si>
  <si>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</si>
  <si>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</si>
  <si>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</si>
  <si>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</si>
  <si>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</si>
  <si>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</si>
  <si>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</si>
  <si>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</si>
  <si>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</si>
  <si>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</si>
  <si>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</si>
  <si>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</si>
  <si>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</si>
  <si>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</si>
  <si>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</si>
  <si>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</si>
  <si>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</si>
  <si>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</si>
  <si>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</si>
  <si>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</si>
  <si>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</si>
  <si>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</si>
  <si>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</si>
  <si>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</si>
  <si>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</si>
  <si>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</si>
  <si>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</si>
  <si>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</si>
  <si>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</si>
  <si>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</si>
  <si>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</si>
  <si>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</si>
  <si>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</si>
  <si>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</si>
  <si>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</si>
  <si>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</si>
  <si>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</si>
  <si>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</si>
  <si>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</si>
  <si>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</si>
  <si>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</si>
  <si>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</si>
  <si>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</si>
  <si>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</si>
  <si>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</si>
  <si>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</si>
  <si>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</si>
  <si>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</si>
  <si>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</si>
  <si>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</si>
  <si>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</si>
  <si>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</si>
  <si>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</si>
  <si>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</si>
  <si>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</si>
  <si>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</si>
  <si>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</si>
  <si>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</si>
  <si>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</si>
  <si>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</si>
  <si>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</si>
  <si>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</si>
  <si>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</si>
  <si>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</si>
  <si>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</si>
  <si>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</si>
  <si>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</si>
  <si>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</si>
  <si>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</si>
  <si>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</si>
  <si>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</si>
  <si>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</si>
  <si>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</si>
  <si>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</si>
  <si>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</si>
  <si>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</si>
  <si>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</si>
  <si>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</si>
  <si>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</si>
  <si>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</si>
  <si>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</si>
  <si>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</si>
  <si>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</si>
  <si>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</si>
  <si>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</si>
  <si>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</si>
  <si>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</si>
  <si>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</si>
  <si>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</si>
  <si>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</si>
  <si>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</si>
  <si>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</si>
  <si>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</si>
  <si>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</si>
  <si>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</si>
  <si>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</si>
  <si>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</si>
  <si>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</si>
  <si>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</si>
  <si>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</si>
  <si>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</si>
  <si>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</si>
  <si>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</si>
  <si>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</si>
  <si>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</si>
  <si>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</si>
  <si>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</si>
  <si>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</si>
  <si>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</si>
  <si>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</si>
  <si>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</si>
  <si>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</si>
  <si>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</si>
  <si>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</si>
  <si>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</si>
  <si>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</si>
  <si>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</si>
  <si>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</si>
  <si>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</si>
  <si>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</si>
  <si>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</si>
  <si>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</si>
  <si>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</si>
  <si>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</si>
  <si>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</si>
  <si>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</si>
  <si>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</si>
  <si>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</si>
  <si>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</si>
  <si>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</si>
  <si>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</si>
  <si>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</si>
  <si>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</si>
  <si>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</si>
  <si>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</si>
  <si>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</si>
  <si>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</si>
  <si>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</si>
  <si>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</si>
  <si>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</si>
  <si>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</si>
  <si>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</si>
  <si>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</si>
  <si>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</si>
  <si>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</si>
  <si>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</si>
  <si>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</si>
  <si>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</si>
  <si>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</si>
  <si>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</si>
  <si>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</si>
  <si>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</si>
  <si>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</si>
  <si>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</si>
  <si>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</si>
  <si>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</si>
  <si>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</si>
  <si>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</si>
  <si>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</si>
  <si>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</si>
  <si>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</si>
  <si>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</si>
  <si>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</si>
  <si>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</si>
  <si>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</si>
  <si>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</si>
  <si>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</si>
  <si>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</si>
  <si>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</si>
  <si>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</si>
  <si>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</si>
  <si>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</si>
  <si>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</si>
  <si>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</si>
  <si>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</si>
  <si>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</si>
  <si>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</si>
  <si>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</si>
  <si>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</si>
  <si>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</si>
  <si>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</si>
  <si>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</si>
  <si>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</si>
  <si>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</si>
  <si>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</si>
  <si>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</si>
  <si>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</si>
  <si>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</si>
  <si>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</si>
  <si>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</si>
  <si>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</si>
  <si>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</si>
  <si>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</si>
  <si>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</si>
  <si>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</si>
  <si>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</si>
  <si>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</si>
  <si>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</si>
  <si>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</si>
  <si>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</si>
  <si>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</si>
  <si>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</si>
  <si>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</si>
  <si>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</si>
  <si>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</si>
  <si>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</si>
  <si>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</si>
  <si>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</si>
  <si>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</si>
  <si>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</si>
  <si>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</si>
  <si>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</si>
  <si>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</si>
  <si>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</si>
  <si>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</si>
  <si>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</si>
  <si>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</si>
  <si>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</si>
  <si>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</si>
  <si>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</si>
  <si>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</si>
  <si>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</si>
  <si>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</si>
  <si>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</si>
  <si>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</si>
  <si>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</si>
  <si>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</si>
  <si>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</si>
  <si>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</si>
  <si>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</si>
  <si>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</si>
  <si>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</si>
  <si>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</si>
  <si>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</si>
  <si>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</si>
  <si>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</si>
  <si>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</si>
  <si>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</si>
  <si>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</si>
  <si>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</si>
  <si>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</si>
  <si>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</si>
  <si>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</si>
  <si>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</si>
  <si>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</si>
  <si>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</si>
  <si>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</si>
  <si>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</si>
  <si>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</si>
  <si>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</si>
  <si>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</si>
  <si>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</si>
  <si>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</si>
  <si>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</si>
  <si>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</si>
  <si>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</si>
  <si>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</si>
  <si>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</si>
  <si>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</si>
  <si>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</si>
  <si>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</si>
  <si>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</si>
  <si>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</si>
  <si>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</si>
  <si>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</si>
  <si>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</si>
  <si>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</si>
  <si>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</si>
  <si>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</si>
  <si>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</si>
  <si>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</si>
  <si>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</si>
  <si>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</si>
  <si>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</si>
  <si>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</si>
  <si>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</si>
  <si>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</si>
  <si>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Reporting date: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</si>
  <si>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</si>
  <si>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</si>
  <si>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</si>
  <si>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</si>
  <si>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</si>
  <si>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</si>
  <si>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</si>
  <si>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</si>
  <si>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</si>
  <si>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</si>
  <si>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</si>
  <si>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</si>
  <si>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</si>
  <si>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</si>
  <si>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</si>
  <si>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</si>
  <si>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Giá trị thị trường (giá đóng cửa cuối phiên giao dịch trong ngày báo cáo) của một chứng chỉ quỹ</t>
  </si>
  <si>
    <t>Market value per certificate (closing price of the reporting day)</t>
  </si>
  <si>
    <t>Giá trị đầu kỳ</t>
  </si>
  <si>
    <t>Beginning value</t>
  </si>
  <si>
    <t>Giá trị cuối kỳ</t>
  </si>
  <si>
    <t>Ending value</t>
  </si>
  <si>
    <t>Thay đổi giá trị thị trường trong kỳ so với kỳ trước</t>
  </si>
  <si>
    <t>Change in market value, compared with the previous period</t>
  </si>
  <si>
    <t xml:space="preserve">Chênh lệch tương đối (mức độ chiết khấu (-)/thặng dư (+))/      </t>
  </si>
  <si>
    <t>Relative difference (level of discount (-)/surplus (+))**</t>
  </si>
  <si>
    <t>Giá trị thị trường cao nhất/thấp nhất trong vòng 52 tuần gần nhất</t>
  </si>
  <si>
    <t xml:space="preserve">Highest/ Lowest market value within the nearest 52 weeks </t>
  </si>
  <si>
    <t xml:space="preserve">Lưu ý:    </t>
  </si>
  <si>
    <t>Notes:</t>
  </si>
  <si>
    <t>Authorised Representative of Fund management</t>
  </si>
  <si>
    <t>Quỹ đầu tư bất động sản Techcom Việt Nam</t>
  </si>
  <si>
    <t>Techcom Vietnam REIT</t>
  </si>
  <si>
    <t>PREVIOUS PERIOD</t>
  </si>
  <si>
    <t>KỲ TRƯỚC</t>
  </si>
  <si>
    <t>Công ty cổ phần Quản lý Quỹ Kỹ Thương</t>
  </si>
  <si>
    <t>Techcom Capital Joint Stock Company</t>
  </si>
  <si>
    <t>4. Mã chứng khoán:</t>
  </si>
  <si>
    <t>FUCVREIT</t>
  </si>
  <si>
    <t>Kính gửi:</t>
  </si>
  <si>
    <t>To:</t>
  </si>
  <si>
    <t>Ủy ban Chứng khoán Nhà Nước</t>
  </si>
  <si>
    <t>State  Securities Commision of Vietnam</t>
  </si>
  <si>
    <t>Thay đổi giá trị tài sản ròng trên một chứng chỉ quỹ trong kỳ so với kỳ trước</t>
  </si>
  <si>
    <t>Change in NAV per certificate, compared with the previous period</t>
  </si>
  <si>
    <t>Phụ lục XXIV: Báo cáo về thay đổi giá trị tài sản ròng</t>
  </si>
  <si>
    <t>Appendix: XXIV: report on change  of net asset value</t>
  </si>
  <si>
    <t xml:space="preserve">                   (Ban hành kèm theo thông tư 98/2020/TT-BTC ngày 16 tháng 11 năm 2020 của Bộ Tài chính)</t>
  </si>
  <si>
    <t xml:space="preserve">  (Promulgated with the Cicurlar 98/2020/TT-BTC on November 16th, 2020 of Ministry of Finance</t>
  </si>
  <si>
    <t>6. Ngày lập báo cáo:</t>
  </si>
  <si>
    <t>Reporting Period:</t>
  </si>
  <si>
    <t xml:space="preserve">Change in NAV during the period, in which </t>
  </si>
  <si>
    <t>Thay đổi giá trị tài sản ròng cuả quỹ trong kỳ, trong đó</t>
  </si>
  <si>
    <t>5. Kỳ báo cáo:</t>
  </si>
  <si>
    <t>I</t>
  </si>
  <si>
    <t>II</t>
  </si>
  <si>
    <t>Công ty Cổ phần Quản lý Quỹ Kỹ Thương</t>
  </si>
  <si>
    <t>Ngân hàng TMCP ĐT&amp;PT Việt Nam - CN Hà Thành</t>
  </si>
  <si>
    <t>Sở Giao dịch Chứng khoán Thành phố Hồ Chí Minh</t>
  </si>
  <si>
    <t>Hochiminh Stock Exchange</t>
  </si>
  <si>
    <t>Đại diện được ủy quyền của Ngân hàng giám sát</t>
  </si>
  <si>
    <t>Đại diện được ủy quyền của Công ty Quản lý quỹ</t>
  </si>
  <si>
    <r>
      <t>của quỹ/</t>
    </r>
    <r>
      <rPr>
        <i/>
        <sz val="15"/>
        <rFont val="Times New Roman"/>
        <family val="1"/>
      </rPr>
      <t>the fund</t>
    </r>
  </si>
  <si>
    <r>
      <rPr>
        <sz val="15"/>
        <rFont val="Times New Roman"/>
        <family val="1"/>
      </rPr>
      <t>của một chứng chỉ quỹ</t>
    </r>
    <r>
      <rPr>
        <i/>
        <sz val="15"/>
        <rFont val="Times New Roman"/>
        <family val="1"/>
        <charset val="163"/>
      </rPr>
      <t>/ per Certificate</t>
    </r>
  </si>
  <si>
    <r>
      <t>của quỹ /</t>
    </r>
    <r>
      <rPr>
        <i/>
        <sz val="15"/>
        <rFont val="Times New Roman"/>
        <family val="1"/>
      </rPr>
      <t>the fund</t>
    </r>
  </si>
  <si>
    <r>
      <rPr>
        <sz val="15"/>
        <rFont val="Times New Roman"/>
        <family val="1"/>
      </rPr>
      <t>của một chứng chỉ quỹ/</t>
    </r>
    <r>
      <rPr>
        <i/>
        <sz val="15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</si>
  <si>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5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</si>
  <si>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5"/>
        <rFont val="Times New Roman"/>
        <family val="1"/>
      </rPr>
      <t>Lowest value (VND)</t>
    </r>
  </si>
  <si>
    <r>
      <rPr>
        <b/>
        <sz val="15"/>
        <rFont val="Times New Roman"/>
        <family val="1"/>
        <charset val="163"/>
      </rPr>
      <t>Chênh lệch giữa giá thị trường của một chứng chỉ quỹ và giá trị tài sản ròng trên một chứng chỉ quỹ</t>
    </r>
    <r>
      <rPr>
        <sz val="15"/>
        <rFont val="Times New Roman"/>
        <family val="1"/>
      </rPr>
      <t>/</t>
    </r>
    <r>
      <rPr>
        <i/>
        <sz val="15"/>
        <rFont val="Times New Roman"/>
        <family val="1"/>
      </rPr>
      <t xml:space="preserve">Difference between the unit's market price and its NAV </t>
    </r>
  </si>
  <si>
    <r>
      <t>Chênh lệch tuyệt đối (VND)/</t>
    </r>
    <r>
      <rPr>
        <i/>
        <sz val="15"/>
        <rFont val="Times New Roman"/>
        <family val="1"/>
      </rPr>
      <t>Absolute difference (VND)*</t>
    </r>
  </si>
  <si>
    <r>
      <t>Giá trị cao nhất (VND)/</t>
    </r>
    <r>
      <rPr>
        <i/>
        <sz val="15"/>
        <rFont val="Times New Roman"/>
        <family val="1"/>
      </rPr>
      <t>Highest value (VND)</t>
    </r>
  </si>
  <si>
    <r>
      <t>Giá trị thấp nhất (VND)/</t>
    </r>
    <r>
      <rPr>
        <i/>
        <sz val="15"/>
        <rFont val="Times New Roman"/>
        <family val="1"/>
      </rPr>
      <t>Lowest value (VND)</t>
    </r>
  </si>
  <si>
    <r>
      <t>* Được xác định bằng chênh lệch (Giá thị trường – NAV cùng thời điểm)/</t>
    </r>
    <r>
      <rPr>
        <i/>
        <sz val="15"/>
        <rFont val="Times New Roman"/>
        <family val="1"/>
      </rPr>
      <t>Defined by the differences (market price - NAV at the same period);</t>
    </r>
  </si>
  <si>
    <r>
      <t xml:space="preserve"> ** Được xác định bằng tỷ số (Giá thị trường – NAV)/NAV/</t>
    </r>
    <r>
      <rPr>
        <i/>
        <sz val="15"/>
        <rFont val="Times New Roman"/>
        <family val="1"/>
      </rPr>
      <t>Defined by the ratio (market value - NAV)/NAV</t>
    </r>
  </si>
  <si>
    <r>
      <rPr>
        <i/>
        <sz val="15"/>
        <rFont val="Times New Roman"/>
        <family val="1"/>
        <charset val="163"/>
      </rPr>
      <t>Authorised Representative of Supervisory bank</t>
    </r>
    <r>
      <rPr>
        <b/>
        <sz val="15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</si>
</sst>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[$-409]d\-mmm\-yy;@"/>
    <numFmt numFmtId="168" formatCode="[$-409]d\-mmm\-yyyy;@"/>
    <numFmt numFmtId="169" formatCode="#,##0,_);[Red]\(#,##0,\)"/>
    <numFmt numFmtId="170" formatCode="&quot;$&quot;#,##0.00"/>
    <numFmt numFmtId="171" formatCode="_([$€-2]* #,##0.00_);_([$€-2]* \(#,##0.00\);_([$€-2]* &quot;-&quot;??_)"/>
    <numFmt numFmtId="172" formatCode="[$-409]dd\ mmmm\ yyyy;@"/>
    <numFmt numFmtId="173" formatCode="_-* #,##0_-;\-* #,##0_-;_-* &quot;-&quot;??_-;_-@_-"/>
    <numFmt numFmtId="174" formatCode="#,##0_ ;[Red]\-#,##0\ "/>
    <numFmt numFmtId="175" formatCode="[$-1010000]d/m/yyyy;@"/>
    <numFmt numFmtId="176" formatCode="[$-409]mmmm\ d\,\ yyyy;@"/>
    <numFmt numFmtId="177" formatCode="dd/mm/yyyy;@"/>
  </numFmts>
  <fonts count="8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5"/>
      <name val="Times New Roman"/>
      <family val="1"/>
    </font>
    <font>
      <sz val="15"/>
      <name val="Times New Roman"/>
      <family val="1"/>
    </font>
    <font>
      <b/>
      <i/>
      <sz val="15"/>
      <name val="Times New Roman"/>
      <family val="1"/>
    </font>
    <font>
      <i/>
      <sz val="15"/>
      <name val="Times New Roman"/>
      <family val="1"/>
    </font>
    <font>
      <sz val="15"/>
      <color theme="1"/>
      <name val="Times New Roman"/>
      <family val="1"/>
    </font>
    <font>
      <i/>
      <sz val="15"/>
      <name val="Arial"/>
      <family val="2"/>
    </font>
    <font>
      <b/>
      <sz val="15"/>
      <name val="Times New Roman"/>
      <family val="1"/>
      <charset val="163"/>
    </font>
    <font>
      <b/>
      <sz val="15"/>
      <color theme="1"/>
      <name val="Times New Roman"/>
      <family val="1"/>
    </font>
    <font>
      <i/>
      <sz val="15"/>
      <color theme="1"/>
      <name val="Times New Roman"/>
      <family val="1"/>
    </font>
    <font>
      <i/>
      <sz val="15"/>
      <name val="Times New Roman"/>
      <family val="1"/>
      <charset val="163"/>
    </font>
    <font>
      <sz val="15"/>
      <name val="Times New Roman"/>
      <family val="1"/>
      <charset val="163"/>
    </font>
  </fonts>
  <fills count="7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15">
    <xf numFmtId="0" fontId="0" fillId="0" borderId="0"/>
    <xf numFmtId="0" fontId="4" fillId="0" borderId="0" applyNumberFormat="0" applyFill="0" applyBorder="0" applyAlignment="0" applyProtection="0"/>
    <xf numFmtId="172" fontId="4" fillId="0" borderId="0" applyNumberFormat="0" applyFill="0" applyBorder="0" applyAlignment="0" applyProtection="0"/>
    <xf numFmtId="172" fontId="4" fillId="0" borderId="0" applyNumberFormat="0" applyFill="0" applyBorder="0" applyAlignment="0" applyProtection="0"/>
    <xf numFmtId="169" fontId="8" fillId="0" borderId="0" applyBorder="0"/>
    <xf numFmtId="172" fontId="26" fillId="2" borderId="0" applyNumberFormat="0" applyBorder="0" applyAlignment="0" applyProtection="0"/>
    <xf numFmtId="172" fontId="26" fillId="3" borderId="0" applyNumberFormat="0" applyBorder="0" applyAlignment="0" applyProtection="0"/>
    <xf numFmtId="172" fontId="26" fillId="4" borderId="0" applyNumberFormat="0" applyBorder="0" applyAlignment="0" applyProtection="0"/>
    <xf numFmtId="172" fontId="26" fillId="5" borderId="0" applyNumberFormat="0" applyBorder="0" applyAlignment="0" applyProtection="0"/>
    <xf numFmtId="172" fontId="26" fillId="6" borderId="0" applyNumberFormat="0" applyBorder="0" applyAlignment="0" applyProtection="0"/>
    <xf numFmtId="172" fontId="26" fillId="7" borderId="0" applyNumberFormat="0" applyBorder="0" applyAlignment="0" applyProtection="0"/>
    <xf numFmtId="172" fontId="26" fillId="8" borderId="0" applyNumberFormat="0" applyBorder="0" applyAlignment="0" applyProtection="0"/>
    <xf numFmtId="172" fontId="26" fillId="9" borderId="0" applyNumberFormat="0" applyBorder="0" applyAlignment="0" applyProtection="0"/>
    <xf numFmtId="172" fontId="26" fillId="10" borderId="0" applyNumberFormat="0" applyBorder="0" applyAlignment="0" applyProtection="0"/>
    <xf numFmtId="172" fontId="26" fillId="5" borderId="0" applyNumberFormat="0" applyBorder="0" applyAlignment="0" applyProtection="0"/>
    <xf numFmtId="172" fontId="26" fillId="8" borderId="0" applyNumberFormat="0" applyBorder="0" applyAlignment="0" applyProtection="0"/>
    <xf numFmtId="172" fontId="26" fillId="11" borderId="0" applyNumberFormat="0" applyBorder="0" applyAlignment="0" applyProtection="0"/>
    <xf numFmtId="172" fontId="27" fillId="12" borderId="0" applyNumberFormat="0" applyBorder="0" applyAlignment="0" applyProtection="0"/>
    <xf numFmtId="172" fontId="27" fillId="9" borderId="0" applyNumberFormat="0" applyBorder="0" applyAlignment="0" applyProtection="0"/>
    <xf numFmtId="172" fontId="27" fillId="10" borderId="0" applyNumberFormat="0" applyBorder="0" applyAlignment="0" applyProtection="0"/>
    <xf numFmtId="172" fontId="27" fillId="13" borderId="0" applyNumberFormat="0" applyBorder="0" applyAlignment="0" applyProtection="0"/>
    <xf numFmtId="172" fontId="27" fillId="14" borderId="0" applyNumberFormat="0" applyBorder="0" applyAlignment="0" applyProtection="0"/>
    <xf numFmtId="172" fontId="27" fillId="15" borderId="0" applyNumberFormat="0" applyBorder="0" applyAlignment="0" applyProtection="0"/>
    <xf numFmtId="172" fontId="27" fillId="16" borderId="0" applyNumberFormat="0" applyBorder="0" applyAlignment="0" applyProtection="0"/>
    <xf numFmtId="172" fontId="27" fillId="17" borderId="0" applyNumberFormat="0" applyBorder="0" applyAlignment="0" applyProtection="0"/>
    <xf numFmtId="172" fontId="27" fillId="18" borderId="0" applyNumberFormat="0" applyBorder="0" applyAlignment="0" applyProtection="0"/>
    <xf numFmtId="172" fontId="27" fillId="13" borderId="0" applyNumberFormat="0" applyBorder="0" applyAlignment="0" applyProtection="0"/>
    <xf numFmtId="172" fontId="27" fillId="14" borderId="0" applyNumberFormat="0" applyBorder="0" applyAlignment="0" applyProtection="0"/>
    <xf numFmtId="172" fontId="27" fillId="19" borderId="0" applyNumberFormat="0" applyBorder="0" applyAlignment="0" applyProtection="0"/>
    <xf numFmtId="172" fontId="28" fillId="3" borderId="0" applyNumberFormat="0" applyBorder="0" applyAlignment="0" applyProtection="0"/>
    <xf numFmtId="169" fontId="8" fillId="0" borderId="0" applyFill="0"/>
    <xf numFmtId="170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69" fontId="8" fillId="0" borderId="1" applyFill="0" applyBorder="0"/>
    <xf numFmtId="41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69" fontId="8" fillId="0" borderId="2" applyFill="0" applyBorder="0"/>
    <xf numFmtId="169" fontId="8" fillId="0" borderId="2" applyFill="0" applyBorder="0"/>
    <xf numFmtId="0" fontId="8" fillId="0" borderId="0" applyNumberFormat="0" applyAlignment="0"/>
    <xf numFmtId="0" fontId="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69" fontId="8" fillId="0" borderId="0" applyFill="0"/>
    <xf numFmtId="0" fontId="8" fillId="0" borderId="0" applyNumberFormat="0" applyAlignment="0">
      <alignment horizontal="center"/>
    </xf>
    <xf numFmtId="0" fontId="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9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69" fontId="8" fillId="0" borderId="0" applyFill="0"/>
    <xf numFmtId="0" fontId="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9" fontId="14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9" fontId="15" fillId="0" borderId="0" applyFill="0"/>
    <xf numFmtId="0" fontId="8" fillId="0" borderId="0" applyNumberFormat="0" applyAlignment="0">
      <alignment horizontal="center"/>
    </xf>
    <xf numFmtId="0" fontId="16" fillId="0" borderId="0">
      <alignment horizontal="center" wrapText="1"/>
    </xf>
    <xf numFmtId="0" fontId="6" fillId="0" borderId="0" applyFill="0">
      <alignment horizontal="center" vertical="center" wrapText="1"/>
    </xf>
    <xf numFmtId="172" fontId="29" fillId="20" borderId="3" applyNumberFormat="0" applyAlignment="0" applyProtection="0"/>
    <xf numFmtId="172" fontId="30" fillId="21" borderId="4" applyNumberFormat="0" applyAlignment="0" applyProtection="0"/>
    <xf numFmtId="43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31" fillId="0" borderId="0" applyNumberFormat="0" applyFill="0" applyBorder="0" applyAlignment="0" applyProtection="0"/>
    <xf numFmtId="172" fontId="32" fillId="4" borderId="0" applyNumberFormat="0" applyBorder="0" applyAlignment="0" applyProtection="0"/>
    <xf numFmtId="172" fontId="33" fillId="0" borderId="5" applyNumberFormat="0" applyFill="0" applyAlignment="0" applyProtection="0"/>
    <xf numFmtId="172" fontId="34" fillId="0" borderId="6" applyNumberFormat="0" applyFill="0" applyAlignment="0" applyProtection="0"/>
    <xf numFmtId="172" fontId="35" fillId="0" borderId="7" applyNumberFormat="0" applyFill="0" applyAlignment="0" applyProtection="0"/>
    <xf numFmtId="172" fontId="35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72" fontId="36" fillId="7" borderId="3" applyNumberFormat="0" applyAlignment="0" applyProtection="0"/>
    <xf numFmtId="0" fontId="17" fillId="0" borderId="0" applyNumberFormat="0" applyFont="0" applyBorder="0" applyAlignment="0"/>
    <xf numFmtId="172" fontId="37" fillId="0" borderId="8" applyNumberFormat="0" applyFill="0" applyAlignment="0" applyProtection="0"/>
    <xf numFmtId="172" fontId="38" fillId="22" borderId="0" applyNumberFormat="0" applyBorder="0" applyAlignment="0" applyProtection="0"/>
    <xf numFmtId="172" fontId="46" fillId="0" borderId="0"/>
    <xf numFmtId="0" fontId="44" fillId="0" borderId="0"/>
    <xf numFmtId="172" fontId="3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0" fontId="44" fillId="0" borderId="0"/>
    <xf numFmtId="0" fontId="44" fillId="0" borderId="0"/>
    <xf numFmtId="172" fontId="3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0" fontId="44" fillId="0" borderId="0"/>
    <xf numFmtId="172" fontId="3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0" fontId="44" fillId="0" borderId="0"/>
    <xf numFmtId="172" fontId="3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0" fontId="3" fillId="0" borderId="0"/>
    <xf numFmtId="0" fontId="13" fillId="0" borderId="0"/>
    <xf numFmtId="0" fontId="2" fillId="0" borderId="0"/>
    <xf numFmtId="0" fontId="2" fillId="0" borderId="0"/>
    <xf numFmtId="0" fontId="44" fillId="0" borderId="0"/>
    <xf numFmtId="0" fontId="13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0" fontId="3" fillId="0" borderId="0"/>
    <xf numFmtId="172" fontId="44" fillId="0" borderId="0"/>
    <xf numFmtId="0" fontId="2" fillId="0" borderId="0"/>
    <xf numFmtId="0" fontId="2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3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3" fillId="0" borderId="0"/>
    <xf numFmtId="0" fontId="2" fillId="0" borderId="0"/>
    <xf numFmtId="0" fontId="2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2" fillId="0" borderId="0"/>
    <xf numFmtId="0" fontId="2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3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3" fillId="0" borderId="0"/>
    <xf numFmtId="0" fontId="2" fillId="0" borderId="0"/>
    <xf numFmtId="0" fontId="2" fillId="0" borderId="0"/>
    <xf numFmtId="172" fontId="13" fillId="0" borderId="0"/>
    <xf numFmtId="172" fontId="44" fillId="0" borderId="0"/>
    <xf numFmtId="0" fontId="2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13" fillId="0" borderId="0"/>
    <xf numFmtId="0" fontId="2" fillId="0" borderId="0"/>
    <xf numFmtId="0" fontId="9" fillId="0" borderId="0"/>
    <xf numFmtId="40" fontId="17" fillId="0" borderId="0">
      <alignment horizontal="right"/>
    </xf>
    <xf numFmtId="40" fontId="18" fillId="0" borderId="0">
      <alignment horizontal="center" wrapText="1"/>
    </xf>
    <xf numFmtId="172" fontId="13" fillId="23" borderId="9" applyNumberFormat="0" applyFont="0" applyAlignment="0" applyProtection="0"/>
    <xf numFmtId="169" fontId="17" fillId="0" borderId="0" applyBorder="0" applyAlignment="0"/>
    <xf numFmtId="0" fontId="19" fillId="0" borderId="0"/>
    <xf numFmtId="172" fontId="39" fillId="20" borderId="10" applyNumberForma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8" fillId="20" borderId="11" applyFill="0">
      <alignment horizontal="right"/>
    </xf>
    <xf numFmtId="0" fontId="8" fillId="0" borderId="11" applyNumberFormat="0" applyFill="0" applyAlignment="0">
      <alignment horizontal="left" indent="7"/>
    </xf>
    <xf numFmtId="0" fontId="20" fillId="0" borderId="11" applyFill="0">
      <alignment horizontal="left" indent="8"/>
    </xf>
    <xf numFmtId="169" fontId="6" fillId="11" borderId="0" applyFill="0">
      <alignment horizontal="right"/>
    </xf>
    <xf numFmtId="0" fontId="6" fillId="24" borderId="0" applyNumberFormat="0">
      <alignment horizontal="right"/>
    </xf>
    <xf numFmtId="0" fontId="21" fillId="11" borderId="12" applyFill="0"/>
    <xf numFmtId="0" fontId="21" fillId="11" borderId="12" applyFill="0"/>
    <xf numFmtId="0" fontId="7" fillId="25" borderId="12" applyFill="0" applyBorder="0"/>
    <xf numFmtId="0" fontId="7" fillId="25" borderId="12" applyFill="0" applyBorder="0"/>
    <xf numFmtId="169" fontId="7" fillId="23" borderId="13" applyFill="0"/>
    <xf numFmtId="0" fontId="8" fillId="0" borderId="14" applyNumberFormat="0" applyAlignment="0"/>
    <xf numFmtId="0" fontId="21" fillId="0" borderId="0" applyFill="0">
      <alignment horizontal="left" indent="1"/>
    </xf>
    <xf numFmtId="0" fontId="11" fillId="23" borderId="0" applyFill="0">
      <alignment horizontal="left" indent="1"/>
    </xf>
    <xf numFmtId="169" fontId="8" fillId="7" borderId="13" applyFill="0"/>
    <xf numFmtId="0" fontId="8" fillId="0" borderId="13" applyNumberFormat="0" applyAlignment="0"/>
    <xf numFmtId="0" fontId="21" fillId="0" borderId="0" applyFill="0">
      <alignment horizontal="left" indent="2"/>
    </xf>
    <xf numFmtId="0" fontId="22" fillId="7" borderId="0" applyFill="0">
      <alignment horizontal="left" indent="2"/>
    </xf>
    <xf numFmtId="169" fontId="8" fillId="0" borderId="13" applyFill="0"/>
    <xf numFmtId="0" fontId="17" fillId="0" borderId="13" applyNumberFormat="0" applyAlignment="0"/>
    <xf numFmtId="0" fontId="23" fillId="0" borderId="0">
      <alignment horizontal="left" indent="3"/>
    </xf>
    <xf numFmtId="0" fontId="24" fillId="0" borderId="0" applyFill="0">
      <alignment horizontal="left" indent="3"/>
    </xf>
    <xf numFmtId="38" fontId="8" fillId="0" borderId="0" applyFill="0"/>
    <xf numFmtId="0" fontId="3" fillId="0" borderId="13" applyNumberFormat="0" applyFont="0" applyAlignment="0"/>
    <xf numFmtId="0" fontId="2" fillId="0" borderId="13" applyNumberFormat="0" applyFont="0" applyAlignment="0"/>
    <xf numFmtId="0" fontId="2" fillId="0" borderId="13" applyNumberFormat="0" applyFont="0" applyAlignment="0"/>
    <xf numFmtId="0" fontId="23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23" fillId="0" borderId="0">
      <alignment horizontal="left" indent="5"/>
    </xf>
    <xf numFmtId="0" fontId="8" fillId="0" borderId="0" applyFill="0">
      <alignment horizontal="left" indent="5"/>
    </xf>
    <xf numFmtId="169" fontId="8" fillId="0" borderId="0" applyFill="0"/>
    <xf numFmtId="0" fontId="7" fillId="0" borderId="0" applyNumberFormat="0" applyFill="0" applyAlignment="0"/>
    <xf numFmtId="0" fontId="25" fillId="0" borderId="0" applyFill="0">
      <alignment horizontal="left" indent="6"/>
    </xf>
    <xf numFmtId="0" fontId="8" fillId="0" borderId="0" applyFill="0">
      <alignment horizontal="left" indent="6"/>
    </xf>
    <xf numFmtId="0" fontId="3" fillId="0" borderId="0"/>
    <xf numFmtId="0" fontId="2" fillId="0" borderId="0"/>
    <xf numFmtId="0" fontId="2" fillId="0" borderId="0"/>
    <xf numFmtId="3" fontId="10" fillId="0" borderId="0" applyFill="0" applyBorder="0" applyAlignment="0" applyProtection="0">
      <alignment horizontal="right"/>
    </xf>
    <xf numFmtId="172" fontId="40" fillId="0" borderId="0" applyNumberFormat="0" applyFill="0" applyBorder="0" applyAlignment="0" applyProtection="0"/>
    <xf numFmtId="172" fontId="41" fillId="0" borderId="15" applyNumberFormat="0" applyFill="0" applyAlignment="0" applyProtection="0"/>
    <xf numFmtId="172" fontId="4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56" applyNumberFormat="0" applyFill="0" applyAlignment="0" applyProtection="0"/>
    <xf numFmtId="0" fontId="61" fillId="0" borderId="57" applyNumberFormat="0" applyFill="0" applyAlignment="0" applyProtection="0"/>
    <xf numFmtId="0" fontId="62" fillId="0" borderId="58" applyNumberFormat="0" applyFill="0" applyAlignment="0" applyProtection="0"/>
    <xf numFmtId="0" fontId="62" fillId="0" borderId="0" applyNumberFormat="0" applyFill="0" applyBorder="0" applyAlignment="0" applyProtection="0"/>
    <xf numFmtId="0" fontId="63" fillId="39" borderId="0" applyNumberFormat="0" applyBorder="0" applyAlignment="0" applyProtection="0"/>
    <xf numFmtId="0" fontId="64" fillId="40" borderId="0" applyNumberFormat="0" applyBorder="0" applyAlignment="0" applyProtection="0"/>
    <xf numFmtId="0" fontId="65" fillId="41" borderId="0" applyNumberFormat="0" applyBorder="0" applyAlignment="0" applyProtection="0"/>
    <xf numFmtId="0" fontId="66" fillId="42" borderId="59" applyNumberFormat="0" applyAlignment="0" applyProtection="0"/>
    <xf numFmtId="0" fontId="67" fillId="43" borderId="60" applyNumberFormat="0" applyAlignment="0" applyProtection="0"/>
    <xf numFmtId="0" fontId="68" fillId="43" borderId="59" applyNumberFormat="0" applyAlignment="0" applyProtection="0"/>
    <xf numFmtId="0" fontId="69" fillId="0" borderId="61" applyNumberFormat="0" applyFill="0" applyAlignment="0" applyProtection="0"/>
    <xf numFmtId="0" fontId="70" fillId="44" borderId="62" applyNumberFormat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64" applyNumberFormat="0" applyFill="0" applyAlignment="0" applyProtection="0"/>
    <xf numFmtId="0" fontId="74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74" fillId="49" borderId="0" applyNumberFormat="0" applyBorder="0" applyAlignment="0" applyProtection="0"/>
    <xf numFmtId="0" fontId="74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74" fillId="53" borderId="0" applyNumberFormat="0" applyBorder="0" applyAlignment="0" applyProtection="0"/>
    <xf numFmtId="0" fontId="74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74" fillId="57" borderId="0" applyNumberFormat="0" applyBorder="0" applyAlignment="0" applyProtection="0"/>
    <xf numFmtId="0" fontId="74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74" fillId="61" borderId="0" applyNumberFormat="0" applyBorder="0" applyAlignment="0" applyProtection="0"/>
    <xf numFmtId="0" fontId="74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74" fillId="65" borderId="0" applyNumberFormat="0" applyBorder="0" applyAlignment="0" applyProtection="0"/>
    <xf numFmtId="0" fontId="74" fillId="66" borderId="0" applyNumberFormat="0" applyBorder="0" applyAlignment="0" applyProtection="0"/>
    <xf numFmtId="0" fontId="1" fillId="67" borderId="0" applyNumberFormat="0" applyBorder="0" applyAlignment="0" applyProtection="0"/>
    <xf numFmtId="0" fontId="1" fillId="68" borderId="0" applyNumberFormat="0" applyBorder="0" applyAlignment="0" applyProtection="0"/>
    <xf numFmtId="0" fontId="74" fillId="69" borderId="0" applyNumberFormat="0" applyBorder="0" applyAlignment="0" applyProtection="0"/>
    <xf numFmtId="0" fontId="75" fillId="0" borderId="0">
      <alignment vertical="top"/>
    </xf>
    <xf numFmtId="0" fontId="1" fillId="45" borderId="63" applyNumberFormat="0" applyFont="0" applyAlignment="0" applyProtection="0"/>
  </cellStyleXfs>
  <cellXfs count="424">
    <xf numFmtId="0" fontId="0" fillId="0" borderId="0" xfId="0"/>
    <xf numFmtId="0" fontId="2" fillId="0" borderId="0" xfId="303" applyFill="1" applyAlignment="1">
      <alignment vertical="center"/>
    </xf>
    <xf numFmtId="166" fontId="2" fillId="0" borderId="0" xfId="87" applyNumberFormat="1" applyFont="1" applyAlignment="1" applyProtection="1">
      <alignment vertical="center"/>
      <protection locked="0"/>
    </xf>
    <xf numFmtId="167" fontId="46" fillId="0" borderId="16" xfId="303" applyNumberFormat="1" applyFont="1" applyFill="1" applyBorder="1" applyAlignment="1" applyProtection="1">
      <alignment vertical="center"/>
      <protection locked="0"/>
    </xf>
    <xf numFmtId="10" fontId="46" fillId="0" borderId="16" xfId="303" applyNumberFormat="1" applyFont="1" applyFill="1" applyBorder="1" applyAlignment="1" applyProtection="1">
      <alignment vertical="center"/>
      <protection locked="0"/>
    </xf>
    <xf numFmtId="166" fontId="2" fillId="0" borderId="0" xfId="303" applyNumberFormat="1" applyAlignment="1" applyProtection="1">
      <alignment vertical="center"/>
      <protection locked="0"/>
    </xf>
    <xf numFmtId="43" fontId="4" fillId="22" borderId="17" xfId="87" applyFont="1" applyFill="1" applyBorder="1" applyAlignment="1" applyProtection="1">
      <alignment horizontal="center"/>
      <protection locked="0"/>
    </xf>
    <xf numFmtId="168" fontId="4" fillId="22" borderId="17" xfId="87" applyNumberFormat="1" applyFont="1" applyFill="1" applyBorder="1" applyAlignment="1" applyProtection="1">
      <alignment horizontal="center"/>
      <protection locked="0"/>
    </xf>
    <xf numFmtId="43" fontId="2" fillId="0" borderId="18" xfId="87" applyFont="1" applyBorder="1" applyProtection="1">
      <protection locked="0"/>
    </xf>
    <xf numFmtId="168" fontId="2" fillId="0" borderId="18" xfId="87" applyNumberFormat="1" applyFont="1" applyBorder="1" applyProtection="1">
      <protection locked="0"/>
    </xf>
    <xf numFmtId="43" fontId="4" fillId="22" borderId="19" xfId="87" applyFont="1" applyFill="1" applyBorder="1" applyProtection="1">
      <protection locked="0"/>
    </xf>
    <xf numFmtId="43" fontId="4" fillId="28" borderId="20" xfId="87" applyFont="1" applyFill="1" applyBorder="1" applyAlignment="1" applyProtection="1">
      <alignment horizontal="center" vertical="center"/>
      <protection locked="0"/>
    </xf>
    <xf numFmtId="0" fontId="2" fillId="28" borderId="21" xfId="303" applyFill="1" applyBorder="1" applyAlignment="1" applyProtection="1">
      <alignment vertical="center"/>
      <protection locked="0"/>
    </xf>
    <xf numFmtId="43" fontId="4" fillId="28" borderId="22" xfId="87" applyFont="1" applyFill="1" applyBorder="1" applyAlignment="1" applyProtection="1">
      <alignment horizontal="center" vertical="center" wrapText="1"/>
      <protection locked="0"/>
    </xf>
    <xf numFmtId="43" fontId="4" fillId="28" borderId="23" xfId="87" applyFont="1" applyFill="1" applyBorder="1" applyAlignment="1" applyProtection="1">
      <alignment horizontal="center" vertical="center" wrapText="1"/>
      <protection locked="0"/>
    </xf>
    <xf numFmtId="168" fontId="4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4" fillId="28" borderId="23" xfId="319" applyNumberFormat="1" applyFont="1" applyFill="1" applyBorder="1" applyAlignment="1" applyProtection="1">
      <alignment horizontal="center" vertical="center" wrapText="1"/>
      <protection locked="0"/>
    </xf>
    <xf numFmtId="166" fontId="4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4" fillId="28" borderId="24" xfId="303" applyFont="1" applyFill="1" applyBorder="1" applyAlignment="1" applyProtection="1">
      <alignment horizontal="center" vertical="center" wrapText="1"/>
      <protection locked="0"/>
    </xf>
    <xf numFmtId="0" fontId="2" fillId="0" borderId="0" xfId="303" applyFill="1" applyAlignment="1">
      <alignment vertical="center" wrapText="1"/>
    </xf>
    <xf numFmtId="0" fontId="2" fillId="0" borderId="0" xfId="303" applyFill="1" applyAlignment="1">
      <alignment horizontal="center" vertical="center" wrapText="1"/>
    </xf>
    <xf numFmtId="43" fontId="2" fillId="28" borderId="25" xfId="87" applyFont="1" applyFill="1" applyBorder="1" applyAlignment="1" applyProtection="1">
      <alignment vertical="center"/>
      <protection locked="0"/>
    </xf>
    <xf numFmtId="43" fontId="2" fillId="28" borderId="26" xfId="87" applyFont="1" applyFill="1" applyBorder="1" applyAlignment="1" applyProtection="1">
      <alignment vertical="center"/>
      <protection locked="0"/>
    </xf>
    <xf numFmtId="43" fontId="2" fillId="28" borderId="27" xfId="87" applyFont="1" applyFill="1" applyBorder="1" applyAlignment="1" applyProtection="1">
      <alignment vertical="center"/>
      <protection locked="0"/>
    </xf>
    <xf numFmtId="166" fontId="0" fillId="0" borderId="0" xfId="0" applyNumberFormat="1"/>
    <xf numFmtId="43" fontId="4" fillId="28" borderId="17" xfId="87" applyFont="1" applyFill="1" applyBorder="1" applyAlignment="1" applyProtection="1">
      <alignment vertical="center"/>
      <protection locked="0"/>
    </xf>
    <xf numFmtId="166" fontId="4" fillId="28" borderId="17" xfId="87" applyNumberFormat="1" applyFont="1" applyFill="1" applyBorder="1" applyAlignment="1" applyProtection="1">
      <alignment vertical="center"/>
      <protection locked="0"/>
    </xf>
    <xf numFmtId="0" fontId="47" fillId="0" borderId="0" xfId="0" applyFont="1"/>
    <xf numFmtId="166" fontId="44" fillId="0" borderId="0" xfId="64" applyNumberFormat="1" applyFont="1"/>
    <xf numFmtId="0" fontId="2" fillId="0" borderId="0" xfId="303"/>
    <xf numFmtId="4" fontId="0" fillId="0" borderId="0" xfId="0" applyNumberFormat="1"/>
    <xf numFmtId="0" fontId="4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/>
    <xf numFmtId="4" fontId="2" fillId="0" borderId="0" xfId="303" applyNumberFormat="1"/>
    <xf numFmtId="15" fontId="0" fillId="0" borderId="0" xfId="0" applyNumberFormat="1"/>
    <xf numFmtId="43" fontId="2" fillId="0" borderId="16" xfId="64" applyFont="1" applyFill="1" applyBorder="1" applyAlignment="1" applyProtection="1">
      <alignment horizontal="center" vertical="center"/>
      <protection locked="0"/>
    </xf>
    <xf numFmtId="166" fontId="2" fillId="0" borderId="16" xfId="64" applyNumberFormat="1" applyFont="1" applyFill="1" applyBorder="1" applyAlignment="1" applyProtection="1">
      <alignment horizontal="center" vertical="center"/>
      <protection locked="0"/>
    </xf>
    <xf numFmtId="0" fontId="2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48" fillId="0" borderId="0" xfId="0" applyFont="1"/>
    <xf numFmtId="0" fontId="49" fillId="0" borderId="0" xfId="0" applyFont="1"/>
    <xf numFmtId="43" fontId="49" fillId="0" borderId="0" xfId="64" applyFont="1"/>
    <xf numFmtId="0" fontId="49" fillId="0" borderId="0" xfId="0" applyFont="1" applyAlignment="1">
      <alignment vertical="center"/>
    </xf>
    <xf numFmtId="43" fontId="49" fillId="0" borderId="0" xfId="64" applyFont="1" applyAlignment="1">
      <alignment vertical="center"/>
    </xf>
    <xf numFmtId="43" fontId="49" fillId="0" borderId="0" xfId="64" applyFont="1" applyAlignment="1" applyProtection="1">
      <alignment vertical="center"/>
      <protection locked="0"/>
    </xf>
    <xf numFmtId="43" fontId="49" fillId="0" borderId="0" xfId="0" applyNumberFormat="1" applyFont="1" applyAlignment="1">
      <alignment vertical="center"/>
    </xf>
    <xf numFmtId="0" fontId="50" fillId="0" borderId="0" xfId="0" applyFont="1" applyAlignment="1">
      <alignment vertical="center"/>
    </xf>
    <xf numFmtId="0" fontId="49" fillId="0" borderId="0" xfId="0" applyFont="1" applyAlignment="1">
      <alignment horizontal="center" vertical="center"/>
    </xf>
    <xf numFmtId="0" fontId="0" fillId="0" borderId="0" xfId="0"/>
    <xf numFmtId="0" fontId="48" fillId="29" borderId="0" xfId="0" applyFont="1" applyFill="1"/>
    <xf numFmtId="0" fontId="49" fillId="29" borderId="0" xfId="0" applyFont="1" applyFill="1"/>
    <xf numFmtId="0" fontId="49" fillId="29" borderId="0" xfId="0" applyFont="1" applyFill="1" applyAlignment="1">
      <alignment vertical="center"/>
    </xf>
    <xf numFmtId="0" fontId="48" fillId="30" borderId="0" xfId="0" applyFont="1" applyFill="1"/>
    <xf numFmtId="0" fontId="49" fillId="30" borderId="0" xfId="0" applyFont="1" applyFill="1"/>
    <xf numFmtId="0" fontId="49" fillId="30" borderId="0" xfId="0" applyFont="1" applyFill="1" applyAlignment="1">
      <alignment vertical="center"/>
    </xf>
    <xf numFmtId="43" fontId="49" fillId="30" borderId="0" xfId="64" applyFont="1" applyFill="1" applyAlignment="1">
      <alignment vertical="center"/>
    </xf>
    <xf numFmtId="43" fontId="49" fillId="30" borderId="0" xfId="0" applyNumberFormat="1" applyFont="1" applyFill="1" applyAlignment="1">
      <alignment vertical="center"/>
    </xf>
    <xf numFmtId="43" fontId="49" fillId="30" borderId="0" xfId="64" applyFont="1" applyFill="1"/>
    <xf numFmtId="0" fontId="51" fillId="29" borderId="0" xfId="0" applyFont="1" applyFill="1"/>
    <xf numFmtId="15" fontId="49" fillId="0" borderId="0" xfId="0" applyNumberFormat="1" applyFont="1" applyAlignment="1">
      <alignment vertical="center"/>
    </xf>
    <xf numFmtId="0" fontId="52" fillId="0" borderId="0" xfId="0" applyFont="1" applyAlignment="1">
      <alignment vertical="center"/>
    </xf>
    <xf numFmtId="166" fontId="49" fillId="29" borderId="0" xfId="64" applyNumberFormat="1" applyFont="1" applyFill="1" applyAlignment="1">
      <alignment vertical="center"/>
    </xf>
    <xf numFmtId="166" fontId="49" fillId="29" borderId="0" xfId="0" applyNumberFormat="1" applyFont="1" applyFill="1" applyAlignment="1">
      <alignment vertical="center"/>
    </xf>
    <xf numFmtId="166" fontId="49" fillId="0" borderId="0" xfId="64" applyNumberFormat="1" applyFont="1" applyAlignment="1">
      <alignment vertical="center"/>
    </xf>
    <xf numFmtId="0" fontId="47" fillId="31" borderId="0" xfId="0" applyFont="1" applyFill="1"/>
    <xf numFmtId="43" fontId="44" fillId="0" borderId="0" xfId="64" applyFont="1"/>
    <xf numFmtId="10" fontId="0" fillId="32" borderId="0" xfId="0" applyNumberFormat="1" applyFill="1"/>
    <xf numFmtId="9" fontId="49" fillId="29" borderId="0" xfId="0" applyNumberFormat="1" applyFont="1" applyFill="1"/>
    <xf numFmtId="10" fontId="49" fillId="29" borderId="0" xfId="0" applyNumberFormat="1" applyFont="1" applyFill="1" applyAlignment="1">
      <alignment vertical="center"/>
    </xf>
    <xf numFmtId="166" fontId="49" fillId="29" borderId="0" xfId="0" applyNumberFormat="1" applyFont="1" applyFill="1"/>
    <xf numFmtId="166" fontId="49" fillId="29" borderId="0" xfId="64" applyNumberFormat="1" applyFont="1" applyFill="1"/>
    <xf numFmtId="9" fontId="49" fillId="32" borderId="0" xfId="0" applyNumberFormat="1" applyFont="1" applyFill="1"/>
    <xf numFmtId="43" fontId="49" fillId="29" borderId="0" xfId="0" applyNumberFormat="1" applyFont="1" applyFill="1"/>
    <xf numFmtId="168" fontId="2" fillId="0" borderId="29" xfId="87" applyNumberFormat="1" applyFont="1" applyBorder="1" applyProtection="1">
      <protection locked="0"/>
    </xf>
    <xf numFmtId="168" fontId="2" fillId="0" borderId="30" xfId="87" applyNumberFormat="1" applyFont="1" applyBorder="1" applyProtection="1">
      <protection locked="0"/>
    </xf>
    <xf numFmtId="3" fontId="2" fillId="0" borderId="0" xfId="303" applyNumberFormat="1" applyFont="1"/>
    <xf numFmtId="43" fontId="2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66" fontId="2" fillId="0" borderId="31" xfId="87" applyNumberFormat="1" applyFont="1" applyFill="1" applyBorder="1" applyAlignment="1" applyProtection="1">
      <alignment horizontal="left" vertical="center"/>
      <protection locked="0"/>
    </xf>
    <xf numFmtId="166" fontId="2" fillId="0" borderId="16" xfId="69" applyNumberFormat="1" applyFont="1" applyFill="1" applyBorder="1" applyAlignment="1" applyProtection="1">
      <alignment vertical="center"/>
      <protection locked="0"/>
    </xf>
    <xf numFmtId="9" fontId="2" fillId="0" borderId="0" xfId="319" applyFont="1" applyFill="1"/>
    <xf numFmtId="43" fontId="2" fillId="0" borderId="16" xfId="87" applyFont="1" applyFill="1" applyBorder="1" applyAlignment="1" applyProtection="1">
      <alignment horizontal="center" vertical="center"/>
      <protection locked="0"/>
    </xf>
    <xf numFmtId="166" fontId="2" fillId="0" borderId="16" xfId="87" applyNumberFormat="1" applyFont="1" applyFill="1" applyBorder="1" applyAlignment="1" applyProtection="1">
      <alignment horizontal="center" vertical="center"/>
      <protection locked="0"/>
    </xf>
    <xf numFmtId="0" fontId="2" fillId="0" borderId="19" xfId="87" applyNumberFormat="1" applyFont="1" applyFill="1" applyBorder="1" applyAlignment="1" applyProtection="1">
      <protection locked="0"/>
    </xf>
    <xf numFmtId="0" fontId="2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66" fontId="2" fillId="0" borderId="31" xfId="88" applyNumberFormat="1" applyFont="1" applyFill="1" applyBorder="1" applyAlignment="1" applyProtection="1">
      <alignment horizontal="left" vertical="center"/>
      <protection locked="0"/>
    </xf>
    <xf numFmtId="43" fontId="2" fillId="0" borderId="16" xfId="88" applyFont="1" applyFill="1" applyBorder="1" applyAlignment="1" applyProtection="1">
      <alignment horizontal="center" vertical="center"/>
      <protection locked="0"/>
    </xf>
    <xf numFmtId="43" fontId="2" fillId="0" borderId="0" xfId="64" applyFont="1"/>
    <xf numFmtId="0" fontId="8" fillId="0" borderId="19" xfId="0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horizontal="center" wrapText="1"/>
    </xf>
    <xf numFmtId="0" fontId="4" fillId="0" borderId="32" xfId="0" applyFont="1" applyFill="1" applyBorder="1" applyAlignment="1">
      <alignment wrapText="1"/>
    </xf>
    <xf numFmtId="0" fontId="4" fillId="0" borderId="12" xfId="0" applyFont="1" applyFill="1" applyBorder="1" applyAlignment="1"/>
    <xf numFmtId="3" fontId="13" fillId="0" borderId="19" xfId="0" applyNumberFormat="1" applyFont="1" applyBorder="1"/>
    <xf numFmtId="166" fontId="43" fillId="26" borderId="19" xfId="64" applyNumberFormat="1" applyFont="1" applyFill="1" applyBorder="1" applyAlignment="1">
      <alignment horizontal="right" vertical="top" wrapText="1"/>
    </xf>
    <xf numFmtId="2" fontId="43" fillId="26" borderId="19" xfId="0" applyNumberFormat="1" applyFont="1" applyFill="1" applyBorder="1" applyAlignment="1">
      <alignment horizontal="right" vertical="top" wrapText="1"/>
    </xf>
    <xf numFmtId="3" fontId="13" fillId="0" borderId="19" xfId="0" applyNumberFormat="1" applyFont="1" applyFill="1" applyBorder="1"/>
    <xf numFmtId="4" fontId="2" fillId="0" borderId="19" xfId="0" applyNumberFormat="1" applyFont="1" applyFill="1" applyBorder="1"/>
    <xf numFmtId="166" fontId="2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right"/>
    </xf>
    <xf numFmtId="0" fontId="4" fillId="0" borderId="19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/>
    </xf>
    <xf numFmtId="0" fontId="4" fillId="28" borderId="33" xfId="303" applyFont="1" applyFill="1" applyBorder="1" applyAlignment="1" applyProtection="1">
      <alignment horizontal="center" vertical="center" wrapText="1"/>
      <protection locked="0"/>
    </xf>
    <xf numFmtId="0" fontId="2" fillId="0" borderId="34" xfId="303" applyFont="1" applyFill="1" applyBorder="1" applyAlignment="1" applyProtection="1">
      <alignment horizontal="center" vertical="center"/>
      <protection locked="0"/>
    </xf>
    <xf numFmtId="0" fontId="2" fillId="28" borderId="25" xfId="303" applyFill="1" applyBorder="1" applyAlignment="1" applyProtection="1">
      <alignment vertical="center"/>
      <protection locked="0"/>
    </xf>
    <xf numFmtId="167" fontId="46" fillId="0" borderId="16" xfId="303" applyNumberFormat="1" applyFont="1" applyFill="1" applyBorder="1" applyAlignment="1" applyProtection="1">
      <alignment vertical="center"/>
      <protection locked="0"/>
    </xf>
    <xf numFmtId="10" fontId="46" fillId="0" borderId="16" xfId="303" applyNumberFormat="1" applyFont="1" applyFill="1" applyBorder="1" applyAlignment="1" applyProtection="1">
      <alignment vertical="center"/>
      <protection locked="0"/>
    </xf>
    <xf numFmtId="0" fontId="53" fillId="0" borderId="28" xfId="0" applyFont="1" applyFill="1" applyBorder="1" applyAlignment="1" applyProtection="1">
      <alignment horizontal="left" vertical="center"/>
      <protection locked="0"/>
    </xf>
    <xf numFmtId="0" fontId="54" fillId="0" borderId="28" xfId="0" applyFont="1" applyFill="1" applyBorder="1" applyAlignment="1" applyProtection="1">
      <alignment horizontal="left" vertical="center"/>
      <protection locked="0"/>
    </xf>
    <xf numFmtId="0" fontId="2" fillId="0" borderId="28" xfId="0" applyFont="1" applyFill="1" applyBorder="1" applyAlignment="1" applyProtection="1">
      <alignment horizontal="left" vertical="center"/>
      <protection locked="0"/>
    </xf>
    <xf numFmtId="1" fontId="2" fillId="0" borderId="31" xfId="64" quotePrefix="1" applyNumberFormat="1" applyFont="1" applyFill="1" applyBorder="1" applyAlignment="1" applyProtection="1">
      <alignment horizontal="center" vertical="center"/>
      <protection locked="0"/>
    </xf>
    <xf numFmtId="166" fontId="2" fillId="0" borderId="19" xfId="64" applyNumberFormat="1" applyFont="1" applyFill="1" applyBorder="1" applyAlignment="1" applyProtection="1">
      <alignment vertical="center"/>
      <protection locked="0"/>
    </xf>
    <xf numFmtId="166" fontId="2" fillId="0" borderId="16" xfId="64" applyNumberFormat="1" applyFont="1" applyFill="1" applyBorder="1" applyAlignment="1" applyProtection="1">
      <alignment vertical="center"/>
      <protection locked="0"/>
    </xf>
    <xf numFmtId="168" fontId="2" fillId="0" borderId="19" xfId="64" applyNumberFormat="1" applyFont="1" applyFill="1" applyBorder="1" applyAlignment="1" applyProtection="1">
      <alignment horizontal="right" vertical="center"/>
      <protection locked="0"/>
    </xf>
    <xf numFmtId="168" fontId="2" fillId="0" borderId="16" xfId="64" applyNumberFormat="1" applyFont="1" applyFill="1" applyBorder="1" applyAlignment="1" applyProtection="1">
      <alignment horizontal="right" vertical="center"/>
      <protection locked="0"/>
    </xf>
    <xf numFmtId="168" fontId="2" fillId="0" borderId="34" xfId="64" applyNumberFormat="1" applyFont="1" applyFill="1" applyBorder="1" applyAlignment="1" applyProtection="1">
      <alignment horizontal="right" vertical="center"/>
      <protection locked="0"/>
    </xf>
    <xf numFmtId="10" fontId="2" fillId="0" borderId="19" xfId="311" applyNumberFormat="1" applyFont="1" applyFill="1" applyBorder="1" applyAlignment="1" applyProtection="1">
      <alignment horizontal="right" vertical="center"/>
      <protection locked="0"/>
    </xf>
    <xf numFmtId="10" fontId="2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47" fillId="33" borderId="0" xfId="0" applyFont="1" applyFill="1"/>
    <xf numFmtId="0" fontId="47" fillId="33" borderId="0" xfId="0" applyFont="1" applyFill="1" applyAlignment="1">
      <alignment horizontal="center"/>
    </xf>
    <xf numFmtId="0" fontId="47" fillId="34" borderId="0" xfId="0" applyFont="1" applyFill="1" applyAlignment="1">
      <alignment horizontal="center"/>
    </xf>
    <xf numFmtId="0" fontId="0" fillId="32" borderId="0" xfId="0" applyFill="1"/>
    <xf numFmtId="0" fontId="55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55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47" fillId="32" borderId="0" xfId="0" applyFont="1" applyFill="1"/>
    <xf numFmtId="0" fontId="56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2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2" fillId="0" borderId="0" xfId="303" applyNumberFormat="1" applyFill="1" applyAlignment="1">
      <alignment vertical="center"/>
    </xf>
    <xf numFmtId="43" fontId="2" fillId="0" borderId="0" xfId="64" applyFont="1" applyFill="1" applyAlignment="1">
      <alignment vertical="center"/>
    </xf>
    <xf numFmtId="0" fontId="0" fillId="0" borderId="0" xfId="0"/>
    <xf numFmtId="166" fontId="2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44" fillId="0" borderId="0" xfId="64" applyFont="1" applyAlignment="1"/>
    <xf numFmtId="43" fontId="57" fillId="0" borderId="0" xfId="64" applyFont="1"/>
    <xf numFmtId="43" fontId="58" fillId="0" borderId="0" xfId="64" applyFont="1" applyAlignment="1"/>
    <xf numFmtId="43" fontId="57" fillId="0" borderId="0" xfId="64" applyFont="1" applyAlignment="1"/>
    <xf numFmtId="0" fontId="44" fillId="0" borderId="0" xfId="64" applyNumberFormat="1" applyFont="1"/>
    <xf numFmtId="0" fontId="57" fillId="0" borderId="0" xfId="64" applyNumberFormat="1" applyFont="1"/>
    <xf numFmtId="0" fontId="77" fillId="0" borderId="0" xfId="0" applyFont="1"/>
    <xf numFmtId="0" fontId="77" fillId="0" borderId="0" xfId="0" applyFont="1" applyFill="1" applyAlignment="1">
      <alignment horizontal="center"/>
    </xf>
    <xf numFmtId="0" fontId="76" fillId="0" borderId="0" xfId="0" applyFont="1" applyFill="1" applyAlignment="1">
      <alignment horizontal="left"/>
    </xf>
    <xf numFmtId="0" fontId="76" fillId="29" borderId="0" xfId="185" applyFont="1" applyFill="1" applyAlignment="1">
      <alignment vertical="center"/>
    </xf>
    <xf numFmtId="0" fontId="80" fillId="0" borderId="0" xfId="0" applyFont="1" applyFill="1" applyAlignment="1">
      <alignment horizontal="center"/>
    </xf>
    <xf numFmtId="177" fontId="81" fillId="0" borderId="0" xfId="303" applyNumberFormat="1" applyFont="1" applyAlignment="1" applyProtection="1">
      <alignment horizontal="center"/>
      <protection locked="0"/>
    </xf>
    <xf numFmtId="176" fontId="77" fillId="0" borderId="0" xfId="0" applyNumberFormat="1" applyFont="1"/>
    <xf numFmtId="0" fontId="77" fillId="0" borderId="0" xfId="0" applyFont="1" applyFill="1" applyAlignment="1">
      <alignment horizontal="left"/>
    </xf>
    <xf numFmtId="0" fontId="77" fillId="29" borderId="0" xfId="185" applyFont="1" applyFill="1" applyAlignment="1">
      <alignment vertical="center"/>
    </xf>
    <xf numFmtId="0" fontId="82" fillId="0" borderId="0" xfId="0" applyFont="1" applyAlignment="1"/>
    <xf numFmtId="0" fontId="80" fillId="0" borderId="0" xfId="0" applyFont="1" applyAlignment="1"/>
    <xf numFmtId="0" fontId="77" fillId="0" borderId="0" xfId="0" applyFont="1" applyAlignment="1"/>
    <xf numFmtId="0" fontId="79" fillId="0" borderId="0" xfId="0" applyFont="1" applyAlignment="1"/>
    <xf numFmtId="0" fontId="83" fillId="0" borderId="0" xfId="0" applyFont="1" applyAlignment="1"/>
    <xf numFmtId="0" fontId="82" fillId="0" borderId="0" xfId="0" applyFont="1"/>
    <xf numFmtId="0" fontId="83" fillId="0" borderId="0" xfId="0" applyFont="1"/>
    <xf numFmtId="0" fontId="80" fillId="0" borderId="0" xfId="0" applyFont="1"/>
    <xf numFmtId="0" fontId="76" fillId="0" borderId="0" xfId="0" applyFont="1" applyAlignment="1"/>
    <xf numFmtId="175" fontId="82" fillId="0" borderId="0" xfId="0" applyNumberFormat="1" applyFont="1" applyAlignment="1">
      <alignment horizontal="left"/>
    </xf>
    <xf numFmtId="0" fontId="77" fillId="0" borderId="0" xfId="0" applyFont="1" applyAlignment="1">
      <alignment horizontal="left"/>
    </xf>
    <xf numFmtId="0" fontId="79" fillId="0" borderId="0" xfId="0" applyFont="1" applyAlignment="1">
      <alignment horizontal="left"/>
    </xf>
    <xf numFmtId="176" fontId="79" fillId="0" borderId="0" xfId="0" applyNumberFormat="1" applyFont="1" applyAlignment="1">
      <alignment horizontal="left"/>
    </xf>
    <xf numFmtId="43" fontId="77" fillId="0" borderId="0" xfId="64" applyFont="1"/>
    <xf numFmtId="0" fontId="82" fillId="0" borderId="0" xfId="0" applyFont="1" applyFill="1"/>
    <xf numFmtId="0" fontId="77" fillId="0" borderId="0" xfId="0" applyFont="1" applyFill="1"/>
    <xf numFmtId="0" fontId="76" fillId="0" borderId="0" xfId="0" applyFont="1" applyAlignment="1">
      <alignment horizontal="left"/>
    </xf>
    <xf numFmtId="0" fontId="83" fillId="0" borderId="0" xfId="0" applyFont="1" applyAlignment="1">
      <alignment horizontal="left"/>
    </xf>
    <xf numFmtId="0" fontId="78" fillId="0" borderId="0" xfId="0" applyFont="1" applyAlignment="1">
      <alignment horizontal="right"/>
    </xf>
    <xf numFmtId="0" fontId="83" fillId="37" borderId="36" xfId="0" applyFont="1" applyFill="1" applyBorder="1" applyAlignment="1">
      <alignment horizontal="center"/>
    </xf>
    <xf numFmtId="0" fontId="76" fillId="37" borderId="37" xfId="0" applyFont="1" applyFill="1" applyBorder="1" applyAlignment="1">
      <alignment horizontal="center"/>
    </xf>
    <xf numFmtId="164" fontId="77" fillId="0" borderId="0" xfId="65" applyFont="1"/>
    <xf numFmtId="0" fontId="84" fillId="37" borderId="38" xfId="0" applyFont="1" applyFill="1" applyBorder="1" applyAlignment="1">
      <alignment horizontal="center"/>
    </xf>
    <xf numFmtId="0" fontId="79" fillId="37" borderId="39" xfId="0" applyFont="1" applyFill="1" applyBorder="1" applyAlignment="1">
      <alignment horizontal="center"/>
    </xf>
    <xf numFmtId="0" fontId="76" fillId="37" borderId="40" xfId="0" applyFont="1" applyFill="1" applyBorder="1" applyAlignment="1">
      <alignment horizontal="center"/>
    </xf>
    <xf numFmtId="0" fontId="76" fillId="37" borderId="41" xfId="0" applyFont="1" applyFill="1" applyBorder="1" applyAlignment="1">
      <alignment horizontal="center"/>
    </xf>
    <xf numFmtId="0" fontId="79" fillId="37" borderId="30" xfId="0" applyFont="1" applyFill="1" applyBorder="1" applyAlignment="1">
      <alignment horizontal="center"/>
    </xf>
    <xf numFmtId="0" fontId="82" fillId="37" borderId="0" xfId="0" applyFont="1" applyFill="1" applyBorder="1"/>
    <xf numFmtId="173" fontId="83" fillId="37" borderId="38" xfId="65" applyNumberFormat="1" applyFont="1" applyFill="1" applyBorder="1" applyAlignment="1"/>
    <xf numFmtId="173" fontId="77" fillId="37" borderId="39" xfId="65" applyNumberFormat="1" applyFont="1" applyFill="1" applyBorder="1" applyAlignment="1"/>
    <xf numFmtId="164" fontId="77" fillId="0" borderId="0" xfId="65" quotePrefix="1" applyFont="1"/>
    <xf numFmtId="0" fontId="82" fillId="37" borderId="40" xfId="0" applyFont="1" applyFill="1" applyBorder="1" applyAlignment="1">
      <alignment horizontal="center"/>
    </xf>
    <xf numFmtId="0" fontId="82" fillId="37" borderId="41" xfId="0" applyFont="1" applyFill="1" applyBorder="1" applyAlignment="1">
      <alignment horizontal="center"/>
    </xf>
    <xf numFmtId="0" fontId="78" fillId="37" borderId="29" xfId="0" applyFont="1" applyFill="1" applyBorder="1" applyAlignment="1"/>
    <xf numFmtId="0" fontId="77" fillId="37" borderId="30" xfId="0" applyFont="1" applyFill="1" applyBorder="1" applyAlignment="1"/>
    <xf numFmtId="173" fontId="83" fillId="37" borderId="18" xfId="65" applyNumberFormat="1" applyFont="1" applyFill="1" applyBorder="1" applyAlignment="1"/>
    <xf numFmtId="173" fontId="77" fillId="37" borderId="49" xfId="65" applyNumberFormat="1" applyFont="1" applyFill="1" applyBorder="1" applyAlignment="1"/>
    <xf numFmtId="0" fontId="82" fillId="0" borderId="0" xfId="0" applyFont="1" applyBorder="1" applyAlignment="1"/>
    <xf numFmtId="0" fontId="82" fillId="0" borderId="42" xfId="0" applyFont="1" applyBorder="1" applyAlignment="1"/>
    <xf numFmtId="173" fontId="83" fillId="0" borderId="38" xfId="65" applyNumberFormat="1" applyFont="1" applyFill="1" applyBorder="1" applyAlignment="1"/>
    <xf numFmtId="173" fontId="76" fillId="0" borderId="39" xfId="65" applyNumberFormat="1" applyFont="1" applyFill="1" applyBorder="1" applyAlignment="1"/>
    <xf numFmtId="0" fontId="77" fillId="0" borderId="0" xfId="0" applyFont="1" applyBorder="1"/>
    <xf numFmtId="0" fontId="77" fillId="0" borderId="40" xfId="0" applyFont="1" applyBorder="1" applyAlignment="1">
      <alignment horizontal="center"/>
    </xf>
    <xf numFmtId="0" fontId="77" fillId="0" borderId="41" xfId="0" applyFont="1" applyBorder="1" applyAlignment="1">
      <alignment horizontal="center"/>
    </xf>
    <xf numFmtId="0" fontId="79" fillId="0" borderId="30" xfId="0" applyFont="1" applyBorder="1" applyAlignment="1"/>
    <xf numFmtId="0" fontId="77" fillId="0" borderId="41" xfId="0" applyFont="1" applyBorder="1" applyAlignment="1"/>
    <xf numFmtId="173" fontId="80" fillId="0" borderId="18" xfId="65" applyNumberFormat="1" applyFont="1" applyFill="1" applyBorder="1" applyAlignment="1"/>
    <xf numFmtId="173" fontId="77" fillId="0" borderId="49" xfId="65" applyNumberFormat="1" applyFont="1" applyFill="1" applyBorder="1" applyAlignment="1"/>
    <xf numFmtId="0" fontId="77" fillId="0" borderId="32" xfId="0" applyFont="1" applyBorder="1" applyAlignment="1"/>
    <xf numFmtId="0" fontId="77" fillId="0" borderId="43" xfId="0" applyFont="1" applyBorder="1" applyAlignment="1"/>
    <xf numFmtId="173" fontId="80" fillId="0" borderId="19" xfId="65" applyNumberFormat="1" applyFont="1" applyFill="1" applyBorder="1" applyAlignment="1">
      <alignment horizontal="right"/>
    </xf>
    <xf numFmtId="173" fontId="77" fillId="0" borderId="66" xfId="65" applyNumberFormat="1" applyFont="1" applyFill="1" applyBorder="1" applyAlignment="1">
      <alignment horizontal="right"/>
    </xf>
    <xf numFmtId="173" fontId="77" fillId="0" borderId="0" xfId="0" applyNumberFormat="1" applyFont="1"/>
    <xf numFmtId="43" fontId="77" fillId="0" borderId="0" xfId="64" applyFont="1" applyBorder="1" applyAlignment="1">
      <alignment horizontal="right"/>
    </xf>
    <xf numFmtId="0" fontId="79" fillId="0" borderId="29" xfId="0" applyFont="1" applyBorder="1" applyAlignment="1"/>
    <xf numFmtId="0" fontId="77" fillId="0" borderId="41" xfId="0" applyFont="1" applyBorder="1" applyAlignment="1">
      <alignment horizontal="justify" vertical="top"/>
    </xf>
    <xf numFmtId="164" fontId="80" fillId="0" borderId="19" xfId="65" applyNumberFormat="1" applyFont="1" applyFill="1" applyBorder="1" applyAlignment="1">
      <alignment horizontal="right"/>
    </xf>
    <xf numFmtId="164" fontId="77" fillId="0" borderId="50" xfId="65" applyNumberFormat="1" applyFont="1" applyFill="1" applyBorder="1" applyAlignment="1">
      <alignment horizontal="right"/>
    </xf>
    <xf numFmtId="173" fontId="83" fillId="0" borderId="16" xfId="65" applyNumberFormat="1" applyFont="1" applyFill="1" applyBorder="1" applyAlignment="1">
      <alignment horizontal="right"/>
    </xf>
    <xf numFmtId="173" fontId="76" fillId="0" borderId="28" xfId="65" applyNumberFormat="1" applyFont="1" applyFill="1" applyBorder="1" applyAlignment="1">
      <alignment horizontal="right"/>
    </xf>
    <xf numFmtId="0" fontId="77" fillId="0" borderId="44" xfId="0" applyFont="1" applyBorder="1" applyAlignment="1">
      <alignment horizontal="center"/>
    </xf>
    <xf numFmtId="0" fontId="77" fillId="0" borderId="45" xfId="0" applyFont="1" applyBorder="1" applyAlignment="1">
      <alignment horizontal="center"/>
    </xf>
    <xf numFmtId="173" fontId="80" fillId="0" borderId="18" xfId="65" applyNumberFormat="1" applyFont="1" applyFill="1" applyBorder="1" applyAlignment="1">
      <alignment horizontal="right"/>
    </xf>
    <xf numFmtId="173" fontId="77" fillId="0" borderId="50" xfId="65" applyNumberFormat="1" applyFont="1" applyFill="1" applyBorder="1" applyAlignment="1">
      <alignment horizontal="right"/>
    </xf>
    <xf numFmtId="3" fontId="77" fillId="0" borderId="0" xfId="0" applyNumberFormat="1" applyFont="1"/>
    <xf numFmtId="164" fontId="77" fillId="0" borderId="0" xfId="65" quotePrefix="1" applyNumberFormat="1" applyFont="1"/>
    <xf numFmtId="0" fontId="79" fillId="0" borderId="32" xfId="0" applyFont="1" applyBorder="1" applyAlignment="1"/>
    <xf numFmtId="4" fontId="77" fillId="0" borderId="0" xfId="0" applyNumberFormat="1" applyFont="1"/>
    <xf numFmtId="0" fontId="82" fillId="0" borderId="0" xfId="0" applyFont="1" applyBorder="1" applyAlignment="1">
      <alignment horizontal="left" vertical="center"/>
    </xf>
    <xf numFmtId="0" fontId="82" fillId="0" borderId="42" xfId="0" applyFont="1" applyBorder="1" applyAlignment="1">
      <alignment horizontal="left" vertical="center"/>
    </xf>
    <xf numFmtId="174" fontId="80" fillId="0" borderId="38" xfId="65" applyNumberFormat="1" applyFont="1" applyFill="1" applyBorder="1" applyAlignment="1">
      <alignment horizontal="right"/>
    </xf>
    <xf numFmtId="174" fontId="77" fillId="0" borderId="67" xfId="65" applyNumberFormat="1" applyFont="1" applyFill="1" applyBorder="1" applyAlignment="1">
      <alignment horizontal="right"/>
    </xf>
    <xf numFmtId="0" fontId="82" fillId="0" borderId="40" xfId="0" applyFont="1" applyBorder="1" applyAlignment="1">
      <alignment horizontal="center" vertical="top" wrapText="1"/>
    </xf>
    <xf numFmtId="0" fontId="82" fillId="0" borderId="41" xfId="0" applyFont="1" applyBorder="1" applyAlignment="1">
      <alignment horizontal="center" vertical="top" wrapText="1"/>
    </xf>
    <xf numFmtId="0" fontId="79" fillId="0" borderId="30" xfId="0" applyFont="1" applyBorder="1" applyAlignment="1">
      <alignment horizontal="left" vertical="center"/>
    </xf>
    <xf numFmtId="0" fontId="82" fillId="0" borderId="41" xfId="0" applyFont="1" applyBorder="1" applyAlignment="1">
      <alignment horizontal="left" vertical="center"/>
    </xf>
    <xf numFmtId="37" fontId="80" fillId="0" borderId="18" xfId="64" applyNumberFormat="1" applyFont="1" applyFill="1" applyBorder="1" applyAlignment="1">
      <alignment horizontal="right"/>
    </xf>
    <xf numFmtId="37" fontId="77" fillId="0" borderId="50" xfId="64" applyNumberFormat="1" applyFont="1" applyFill="1" applyBorder="1" applyAlignment="1">
      <alignment horizontal="right"/>
    </xf>
    <xf numFmtId="164" fontId="77" fillId="0" borderId="0" xfId="0" applyNumberFormat="1" applyFont="1"/>
    <xf numFmtId="0" fontId="77" fillId="0" borderId="0" xfId="0" applyFont="1" applyBorder="1" applyAlignment="1">
      <alignment horizontal="left" vertical="center"/>
    </xf>
    <xf numFmtId="0" fontId="77" fillId="0" borderId="45" xfId="0" applyFont="1" applyBorder="1" applyAlignment="1">
      <alignment horizontal="left" vertical="center"/>
    </xf>
    <xf numFmtId="0" fontId="77" fillId="0" borderId="40" xfId="0" applyFont="1" applyBorder="1" applyAlignment="1">
      <alignment horizontal="center" vertical="top" wrapText="1"/>
    </xf>
    <xf numFmtId="0" fontId="77" fillId="0" borderId="41" xfId="0" applyFont="1" applyBorder="1" applyAlignment="1">
      <alignment horizontal="center" vertical="top" wrapText="1"/>
    </xf>
    <xf numFmtId="0" fontId="77" fillId="0" borderId="41" xfId="0" applyFont="1" applyBorder="1" applyAlignment="1">
      <alignment horizontal="left" vertical="center"/>
    </xf>
    <xf numFmtId="173" fontId="80" fillId="0" borderId="38" xfId="65" applyNumberFormat="1" applyFont="1" applyFill="1" applyBorder="1" applyAlignment="1">
      <alignment horizontal="right" vertical="top" wrapText="1"/>
    </xf>
    <xf numFmtId="173" fontId="77" fillId="0" borderId="67" xfId="65" applyNumberFormat="1" applyFont="1" applyFill="1" applyBorder="1" applyAlignment="1">
      <alignment horizontal="right" vertical="top" wrapText="1"/>
    </xf>
    <xf numFmtId="0" fontId="77" fillId="0" borderId="30" xfId="0" applyFont="1" applyBorder="1" applyAlignment="1">
      <alignment horizontal="center" vertical="top" wrapText="1"/>
    </xf>
    <xf numFmtId="0" fontId="79" fillId="0" borderId="29" xfId="0" applyFont="1" applyBorder="1" applyAlignment="1">
      <alignment horizontal="left" vertical="center"/>
    </xf>
    <xf numFmtId="0" fontId="76" fillId="0" borderId="34" xfId="0" applyFont="1" applyBorder="1" applyAlignment="1">
      <alignment horizontal="left" vertical="center"/>
    </xf>
    <xf numFmtId="0" fontId="77" fillId="0" borderId="42" xfId="0" applyFont="1" applyBorder="1" applyAlignment="1">
      <alignment horizontal="left" vertical="center"/>
    </xf>
    <xf numFmtId="39" fontId="80" fillId="0" borderId="16" xfId="64" applyNumberFormat="1" applyFont="1" applyFill="1" applyBorder="1" applyAlignment="1">
      <alignment horizontal="right"/>
    </xf>
    <xf numFmtId="39" fontId="77" fillId="0" borderId="28" xfId="64" applyNumberFormat="1" applyFont="1" applyFill="1" applyBorder="1" applyAlignment="1">
      <alignment horizontal="right"/>
    </xf>
    <xf numFmtId="39" fontId="80" fillId="0" borderId="18" xfId="64" applyNumberFormat="1" applyFont="1" applyFill="1" applyBorder="1" applyAlignment="1">
      <alignment horizontal="right"/>
    </xf>
    <xf numFmtId="39" fontId="77" fillId="0" borderId="50" xfId="64" applyNumberFormat="1" applyFont="1" applyFill="1" applyBorder="1" applyAlignment="1">
      <alignment horizontal="right"/>
    </xf>
    <xf numFmtId="43" fontId="77" fillId="0" borderId="0" xfId="0" applyNumberFormat="1" applyFont="1"/>
    <xf numFmtId="0" fontId="82" fillId="0" borderId="54" xfId="0" applyFont="1" applyBorder="1" applyAlignment="1">
      <alignment vertical="center"/>
    </xf>
    <xf numFmtId="0" fontId="82" fillId="0" borderId="45" xfId="0" applyFont="1" applyBorder="1" applyAlignment="1">
      <alignment vertical="center"/>
    </xf>
    <xf numFmtId="173" fontId="83" fillId="0" borderId="38" xfId="65" applyNumberFormat="1" applyFont="1" applyFill="1" applyBorder="1" applyAlignment="1">
      <alignment horizontal="right" vertical="center" wrapText="1"/>
    </xf>
    <xf numFmtId="173" fontId="76" fillId="0" borderId="67" xfId="65" applyNumberFormat="1" applyFont="1" applyFill="1" applyBorder="1" applyAlignment="1">
      <alignment horizontal="right" vertical="center" wrapText="1"/>
    </xf>
    <xf numFmtId="0" fontId="79" fillId="0" borderId="29" xfId="0" applyFont="1" applyBorder="1" applyAlignment="1">
      <alignment vertical="center"/>
    </xf>
    <xf numFmtId="0" fontId="82" fillId="0" borderId="41" xfId="0" applyFont="1" applyBorder="1" applyAlignment="1">
      <alignment vertical="center"/>
    </xf>
    <xf numFmtId="173" fontId="83" fillId="0" borderId="18" xfId="65" applyNumberFormat="1" applyFont="1" applyFill="1" applyBorder="1" applyAlignment="1">
      <alignment horizontal="right" vertical="center" wrapText="1"/>
    </xf>
    <xf numFmtId="173" fontId="76" fillId="0" borderId="50" xfId="65" applyNumberFormat="1" applyFont="1" applyFill="1" applyBorder="1" applyAlignment="1">
      <alignment horizontal="right" vertical="center" wrapText="1"/>
    </xf>
    <xf numFmtId="0" fontId="77" fillId="0" borderId="12" xfId="0" applyFont="1" applyBorder="1" applyAlignment="1"/>
    <xf numFmtId="173" fontId="80" fillId="0" borderId="19" xfId="65" applyNumberFormat="1" applyFont="1" applyFill="1" applyBorder="1" applyAlignment="1"/>
    <xf numFmtId="173" fontId="77" fillId="0" borderId="66" xfId="65" applyNumberFormat="1" applyFont="1" applyFill="1" applyBorder="1" applyAlignment="1"/>
    <xf numFmtId="0" fontId="77" fillId="0" borderId="30" xfId="0" applyFont="1" applyBorder="1" applyAlignment="1"/>
    <xf numFmtId="43" fontId="77" fillId="0" borderId="0" xfId="64" applyFont="1" applyFill="1"/>
    <xf numFmtId="0" fontId="82" fillId="37" borderId="0" xfId="0" applyFont="1" applyFill="1" applyBorder="1" applyAlignment="1">
      <alignment vertical="center"/>
    </xf>
    <xf numFmtId="173" fontId="83" fillId="0" borderId="0" xfId="65" applyNumberFormat="1" applyFont="1" applyFill="1" applyBorder="1" applyAlignment="1">
      <alignment vertical="center" wrapText="1"/>
    </xf>
    <xf numFmtId="173" fontId="76" fillId="0" borderId="39" xfId="65" applyNumberFormat="1" applyFont="1" applyFill="1" applyBorder="1" applyAlignment="1">
      <alignment vertical="center" wrapText="1"/>
    </xf>
    <xf numFmtId="0" fontId="82" fillId="37" borderId="40" xfId="0" applyFont="1" applyFill="1" applyBorder="1" applyAlignment="1">
      <alignment horizontal="center" vertical="top" wrapText="1"/>
    </xf>
    <xf numFmtId="0" fontId="82" fillId="37" borderId="41" xfId="0" applyFont="1" applyFill="1" applyBorder="1" applyAlignment="1">
      <alignment horizontal="center" vertical="top" wrapText="1"/>
    </xf>
    <xf numFmtId="0" fontId="78" fillId="37" borderId="30" xfId="0" applyFont="1" applyFill="1" applyBorder="1" applyAlignment="1">
      <alignment vertical="center"/>
    </xf>
    <xf numFmtId="0" fontId="82" fillId="37" borderId="30" xfId="0" applyFont="1" applyFill="1" applyBorder="1" applyAlignment="1">
      <alignment vertical="center"/>
    </xf>
    <xf numFmtId="173" fontId="83" fillId="0" borderId="30" xfId="65" applyNumberFormat="1" applyFont="1" applyFill="1" applyBorder="1" applyAlignment="1">
      <alignment vertical="center" wrapText="1"/>
    </xf>
    <xf numFmtId="173" fontId="76" fillId="0" borderId="49" xfId="65" applyNumberFormat="1" applyFont="1" applyFill="1" applyBorder="1" applyAlignment="1">
      <alignment vertical="center" wrapText="1"/>
    </xf>
    <xf numFmtId="165" fontId="77" fillId="0" borderId="0" xfId="0" applyNumberFormat="1" applyFont="1"/>
    <xf numFmtId="0" fontId="77" fillId="0" borderId="42" xfId="0" applyFont="1" applyBorder="1" applyAlignment="1"/>
    <xf numFmtId="173" fontId="80" fillId="0" borderId="38" xfId="65" applyNumberFormat="1" applyFont="1" applyFill="1" applyBorder="1" applyAlignment="1"/>
    <xf numFmtId="173" fontId="77" fillId="0" borderId="28" xfId="65" applyNumberFormat="1" applyFont="1" applyFill="1" applyBorder="1" applyAlignment="1"/>
    <xf numFmtId="173" fontId="77" fillId="0" borderId="50" xfId="65" applyNumberFormat="1" applyFont="1" applyFill="1" applyBorder="1" applyAlignment="1"/>
    <xf numFmtId="0" fontId="82" fillId="0" borderId="34" xfId="0" applyFont="1" applyBorder="1" applyAlignment="1"/>
    <xf numFmtId="0" fontId="77" fillId="0" borderId="45" xfId="0" applyFont="1" applyBorder="1" applyAlignment="1"/>
    <xf numFmtId="173" fontId="77" fillId="0" borderId="67" xfId="65" applyNumberFormat="1" applyFont="1" applyFill="1" applyBorder="1" applyAlignment="1"/>
    <xf numFmtId="10" fontId="80" fillId="0" borderId="38" xfId="311" applyNumberFormat="1" applyFont="1" applyFill="1" applyBorder="1" applyAlignment="1"/>
    <xf numFmtId="10" fontId="77" fillId="0" borderId="67" xfId="311" applyNumberFormat="1" applyFont="1" applyFill="1" applyBorder="1" applyAlignment="1"/>
    <xf numFmtId="9" fontId="77" fillId="0" borderId="0" xfId="311" applyFont="1"/>
    <xf numFmtId="173" fontId="80" fillId="0" borderId="42" xfId="65" applyNumberFormat="1" applyFont="1" applyFill="1" applyBorder="1" applyAlignment="1"/>
    <xf numFmtId="173" fontId="77" fillId="0" borderId="68" xfId="65" applyNumberFormat="1" applyFont="1" applyFill="1" applyBorder="1" applyAlignment="1"/>
    <xf numFmtId="0" fontId="77" fillId="0" borderId="40" xfId="0" applyFont="1" applyBorder="1" applyAlignment="1">
      <alignment vertical="top" wrapText="1"/>
    </xf>
    <xf numFmtId="0" fontId="77" fillId="0" borderId="41" xfId="0" applyFont="1" applyBorder="1" applyAlignment="1">
      <alignment vertical="top" wrapText="1"/>
    </xf>
    <xf numFmtId="0" fontId="77" fillId="0" borderId="12" xfId="0" applyFont="1" applyBorder="1" applyAlignment="1">
      <alignment horizontal="left" vertical="center"/>
    </xf>
    <xf numFmtId="0" fontId="77" fillId="0" borderId="43" xfId="0" applyFont="1" applyBorder="1" applyAlignment="1">
      <alignment horizontal="left" vertical="center"/>
    </xf>
    <xf numFmtId="10" fontId="80" fillId="0" borderId="38" xfId="311" applyNumberFormat="1" applyFont="1" applyFill="1" applyBorder="1" applyAlignment="1">
      <alignment horizontal="right"/>
    </xf>
    <xf numFmtId="10" fontId="77" fillId="0" borderId="67" xfId="311" applyNumberFormat="1" applyFont="1" applyFill="1" applyBorder="1" applyAlignment="1">
      <alignment horizontal="right"/>
    </xf>
    <xf numFmtId="0" fontId="77" fillId="0" borderId="41" xfId="0" applyFont="1" applyBorder="1" applyAlignment="1">
      <alignment vertical="center"/>
    </xf>
    <xf numFmtId="10" fontId="80" fillId="0" borderId="18" xfId="311" applyNumberFormat="1" applyFont="1" applyFill="1" applyBorder="1" applyAlignment="1"/>
    <xf numFmtId="10" fontId="77" fillId="0" borderId="50" xfId="311" applyNumberFormat="1" applyFont="1" applyFill="1" applyBorder="1" applyAlignment="1"/>
    <xf numFmtId="0" fontId="82" fillId="0" borderId="0" xfId="0" applyFont="1" applyBorder="1" applyAlignment="1">
      <alignment vertical="center"/>
    </xf>
    <xf numFmtId="0" fontId="77" fillId="0" borderId="42" xfId="0" applyFont="1" applyBorder="1" applyAlignment="1">
      <alignment vertical="center"/>
    </xf>
    <xf numFmtId="173" fontId="80" fillId="0" borderId="38" xfId="65" applyNumberFormat="1" applyFont="1" applyFill="1" applyBorder="1" applyAlignment="1">
      <alignment vertical="center" wrapText="1"/>
    </xf>
    <xf numFmtId="173" fontId="77" fillId="0" borderId="67" xfId="65" applyNumberFormat="1" applyFont="1" applyFill="1" applyBorder="1" applyAlignment="1">
      <alignment vertical="center" wrapText="1"/>
    </xf>
    <xf numFmtId="0" fontId="79" fillId="0" borderId="30" xfId="0" applyFont="1" applyBorder="1" applyAlignment="1">
      <alignment vertical="center"/>
    </xf>
    <xf numFmtId="173" fontId="80" fillId="0" borderId="18" xfId="65" applyNumberFormat="1" applyFont="1" applyFill="1" applyBorder="1" applyAlignment="1">
      <alignment vertical="center" wrapText="1"/>
    </xf>
    <xf numFmtId="173" fontId="77" fillId="0" borderId="50" xfId="65" applyNumberFormat="1" applyFont="1" applyFill="1" applyBorder="1" applyAlignment="1">
      <alignment vertical="center" wrapText="1"/>
    </xf>
    <xf numFmtId="0" fontId="77" fillId="0" borderId="43" xfId="0" applyFont="1" applyBorder="1" applyAlignment="1">
      <alignment horizontal="justify" vertical="top"/>
    </xf>
    <xf numFmtId="0" fontId="77" fillId="0" borderId="48" xfId="0" applyFont="1" applyBorder="1" applyAlignment="1"/>
    <xf numFmtId="0" fontId="77" fillId="0" borderId="47" xfId="0" applyFont="1" applyBorder="1" applyAlignment="1"/>
    <xf numFmtId="173" fontId="77" fillId="0" borderId="21" xfId="65" applyNumberFormat="1" applyFont="1" applyFill="1" applyBorder="1" applyAlignment="1"/>
    <xf numFmtId="0" fontId="77" fillId="0" borderId="0" xfId="0" applyFont="1" applyBorder="1" applyAlignment="1">
      <alignment horizontal="center" vertical="top" wrapText="1"/>
    </xf>
    <xf numFmtId="0" fontId="77" fillId="0" borderId="0" xfId="0" applyFont="1" applyBorder="1" applyAlignment="1"/>
    <xf numFmtId="173" fontId="80" fillId="0" borderId="0" xfId="65" applyNumberFormat="1" applyFont="1" applyFill="1" applyBorder="1" applyAlignment="1"/>
    <xf numFmtId="173" fontId="77" fillId="0" borderId="0" xfId="65" applyNumberFormat="1" applyFont="1" applyFill="1" applyBorder="1" applyAlignment="1"/>
    <xf numFmtId="0" fontId="77" fillId="0" borderId="0" xfId="0" applyFont="1" applyAlignment="1">
      <alignment vertical="center"/>
    </xf>
    <xf numFmtId="0" fontId="76" fillId="0" borderId="0" xfId="0" applyFont="1" applyBorder="1" applyAlignment="1">
      <alignment wrapText="1"/>
    </xf>
    <xf numFmtId="0" fontId="80" fillId="0" borderId="0" xfId="0" applyFont="1" applyBorder="1" applyAlignment="1">
      <alignment wrapText="1"/>
    </xf>
    <xf numFmtId="0" fontId="77" fillId="0" borderId="0" xfId="0" applyFont="1" applyBorder="1" applyAlignment="1">
      <alignment wrapText="1"/>
    </xf>
    <xf numFmtId="0" fontId="76" fillId="0" borderId="0" xfId="0" applyFont="1" applyAlignment="1">
      <alignment horizontal="center"/>
    </xf>
    <xf numFmtId="0" fontId="82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84" fillId="0" borderId="0" xfId="0" applyFont="1" applyAlignment="1"/>
    <xf numFmtId="0" fontId="77" fillId="0" borderId="0" xfId="0" applyFont="1" applyAlignment="1">
      <alignment horizontal="justify"/>
    </xf>
    <xf numFmtId="0" fontId="82" fillId="0" borderId="0" xfId="0" applyFont="1" applyAlignment="1">
      <alignment horizontal="center"/>
    </xf>
    <xf numFmtId="0" fontId="76" fillId="0" borderId="0" xfId="0" applyFont="1" applyAlignment="1">
      <alignment horizontal="center" vertical="top" wrapText="1"/>
    </xf>
    <xf numFmtId="0" fontId="77" fillId="0" borderId="0" xfId="0" applyFont="1" applyAlignment="1">
      <alignment horizontal="center"/>
    </xf>
    <xf numFmtId="0" fontId="79" fillId="0" borderId="0" xfId="0" applyFont="1" applyAlignment="1">
      <alignment horizontal="center" vertical="top" wrapText="1"/>
    </xf>
    <xf numFmtId="0" fontId="77" fillId="0" borderId="0" xfId="0" applyFont="1" applyAlignment="1">
      <alignment vertical="top" wrapText="1"/>
    </xf>
    <xf numFmtId="0" fontId="76" fillId="0" borderId="0" xfId="0" applyFont="1"/>
    <xf numFmtId="0" fontId="76" fillId="0" borderId="2" xfId="0" applyFont="1" applyBorder="1"/>
    <xf numFmtId="0" fontId="77" fillId="0" borderId="2" xfId="0" applyFont="1" applyBorder="1"/>
    <xf numFmtId="0" fontId="83" fillId="0" borderId="2" xfId="0" applyFont="1" applyBorder="1"/>
    <xf numFmtId="14" fontId="84" fillId="37" borderId="18" xfId="0" applyNumberFormat="1" applyFont="1" applyFill="1" applyBorder="1" applyAlignment="1">
      <alignment horizontal="center"/>
    </xf>
    <xf numFmtId="14" fontId="79" fillId="37" borderId="50" xfId="0" applyNumberFormat="1" applyFont="1" applyFill="1" applyBorder="1" applyAlignment="1">
      <alignment horizontal="center"/>
    </xf>
    <xf numFmtId="14" fontId="82" fillId="0" borderId="0" xfId="0" applyNumberFormat="1" applyFont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4" fillId="27" borderId="19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0" fontId="4" fillId="0" borderId="32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 wrapText="1"/>
    </xf>
    <xf numFmtId="0" fontId="4" fillId="0" borderId="32" xfId="0" applyFont="1" applyFill="1" applyBorder="1" applyAlignment="1">
      <alignment horizontal="center" wrapText="1"/>
    </xf>
    <xf numFmtId="0" fontId="4" fillId="0" borderId="43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/>
    </xf>
    <xf numFmtId="0" fontId="4" fillId="0" borderId="43" xfId="0" applyFont="1" applyFill="1" applyBorder="1" applyAlignment="1">
      <alignment horizontal="center"/>
    </xf>
    <xf numFmtId="167" fontId="49" fillId="32" borderId="0" xfId="64" applyNumberFormat="1" applyFont="1" applyFill="1" applyAlignment="1" applyProtection="1">
      <alignment horizontal="center" vertical="center"/>
      <protection locked="0"/>
    </xf>
    <xf numFmtId="0" fontId="49" fillId="0" borderId="0" xfId="0" applyFont="1" applyAlignment="1">
      <alignment horizontal="center" vertical="center"/>
    </xf>
    <xf numFmtId="43" fontId="49" fillId="0" borderId="0" xfId="64" applyFont="1" applyAlignment="1">
      <alignment horizontal="center" vertical="center"/>
    </xf>
    <xf numFmtId="43" fontId="49" fillId="32" borderId="0" xfId="64" applyFont="1" applyFill="1" applyAlignment="1" applyProtection="1">
      <alignment horizontal="left" vertical="center"/>
      <protection locked="0"/>
    </xf>
    <xf numFmtId="43" fontId="49" fillId="32" borderId="0" xfId="64" applyFont="1" applyFill="1" applyAlignment="1" applyProtection="1">
      <alignment horizontal="center" vertical="center"/>
      <protection locked="0"/>
    </xf>
    <xf numFmtId="0" fontId="51" fillId="0" borderId="0" xfId="0" applyFont="1" applyAlignment="1">
      <alignment horizontal="center"/>
    </xf>
    <xf numFmtId="15" fontId="49" fillId="38" borderId="0" xfId="69" applyNumberFormat="1" applyFont="1" applyFill="1" applyAlignment="1" applyProtection="1">
      <alignment horizontal="center"/>
      <protection locked="0"/>
    </xf>
    <xf numFmtId="43" fontId="49" fillId="38" borderId="0" xfId="69" applyFont="1" applyFill="1" applyAlignment="1" applyProtection="1">
      <alignment horizontal="center"/>
      <protection locked="0"/>
    </xf>
    <xf numFmtId="0" fontId="0" fillId="0" borderId="0" xfId="0" applyFill="1" applyAlignment="1">
      <alignment horizontal="left" vertical="top"/>
    </xf>
    <xf numFmtId="0" fontId="47" fillId="34" borderId="0" xfId="0" applyFont="1" applyFill="1" applyAlignment="1">
      <alignment horizontal="center"/>
    </xf>
    <xf numFmtId="0" fontId="47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5" fillId="0" borderId="0" xfId="303" applyFont="1" applyBorder="1" applyAlignment="1" applyProtection="1">
      <alignment horizontal="left"/>
      <protection locked="0"/>
    </xf>
    <xf numFmtId="43" fontId="2" fillId="22" borderId="32" xfId="87" applyFont="1" applyFill="1" applyBorder="1" applyAlignment="1" applyProtection="1">
      <alignment horizontal="center"/>
      <protection locked="0"/>
    </xf>
    <xf numFmtId="43" fontId="2" fillId="22" borderId="12" xfId="87" applyFont="1" applyFill="1" applyBorder="1" applyAlignment="1" applyProtection="1">
      <alignment horizontal="center"/>
      <protection locked="0"/>
    </xf>
    <xf numFmtId="0" fontId="82" fillId="0" borderId="44" xfId="0" applyFont="1" applyBorder="1" applyAlignment="1">
      <alignment horizontal="center" vertical="top" wrapText="1"/>
    </xf>
    <xf numFmtId="0" fontId="82" fillId="0" borderId="0" xfId="0" applyFont="1" applyBorder="1" applyAlignment="1">
      <alignment horizontal="center" vertical="top" wrapText="1"/>
    </xf>
    <xf numFmtId="0" fontId="82" fillId="0" borderId="45" xfId="0" applyFont="1" applyBorder="1" applyAlignment="1">
      <alignment horizontal="center" vertical="top" wrapText="1"/>
    </xf>
    <xf numFmtId="0" fontId="85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82" fillId="0" borderId="55" xfId="0" applyFont="1" applyBorder="1" applyAlignment="1">
      <alignment horizontal="center" vertical="top" wrapText="1"/>
    </xf>
    <xf numFmtId="0" fontId="82" fillId="0" borderId="42" xfId="0" applyFont="1" applyBorder="1" applyAlignment="1">
      <alignment horizontal="center" vertical="top" wrapText="1"/>
    </xf>
    <xf numFmtId="0" fontId="77" fillId="0" borderId="46" xfId="0" applyFont="1" applyBorder="1" applyAlignment="1">
      <alignment horizontal="center" vertical="top" wrapText="1"/>
    </xf>
    <xf numFmtId="0" fontId="77" fillId="0" borderId="43" xfId="0" applyFont="1" applyBorder="1" applyAlignment="1">
      <alignment horizontal="center" vertical="top" wrapText="1"/>
    </xf>
    <xf numFmtId="0" fontId="77" fillId="0" borderId="55" xfId="0" applyFont="1" applyBorder="1" applyAlignment="1">
      <alignment horizontal="center" vertical="top" wrapText="1"/>
    </xf>
    <xf numFmtId="0" fontId="77" fillId="0" borderId="42" xfId="0" applyFont="1" applyBorder="1" applyAlignment="1">
      <alignment horizontal="center" vertical="top" wrapText="1"/>
    </xf>
    <xf numFmtId="0" fontId="77" fillId="0" borderId="65" xfId="0" applyFont="1" applyBorder="1" applyAlignment="1">
      <alignment horizontal="center" vertical="top" wrapText="1"/>
    </xf>
    <xf numFmtId="0" fontId="77" fillId="0" borderId="27" xfId="0" applyFont="1" applyBorder="1" applyAlignment="1">
      <alignment horizontal="center" vertical="top" wrapText="1"/>
    </xf>
    <xf numFmtId="0" fontId="77" fillId="0" borderId="0" xfId="0" applyFont="1" applyAlignment="1">
      <alignment horizontal="left" wrapText="1"/>
    </xf>
    <xf numFmtId="0" fontId="76" fillId="0" borderId="0" xfId="0" applyFont="1" applyAlignment="1">
      <alignment horizontal="center"/>
    </xf>
    <xf numFmtId="0" fontId="86" fillId="0" borderId="2" xfId="0" applyFont="1" applyBorder="1" applyAlignment="1">
      <alignment horizontal="left" vertical="center" wrapText="1"/>
    </xf>
    <xf numFmtId="0" fontId="77" fillId="0" borderId="42" xfId="0" applyFont="1" applyBorder="1" applyAlignment="1">
      <alignment horizontal="left" vertical="center" wrapText="1"/>
    </xf>
    <xf numFmtId="0" fontId="77" fillId="0" borderId="30" xfId="0" applyFont="1" applyBorder="1" applyAlignment="1">
      <alignment horizontal="left" vertical="center" wrapText="1"/>
    </xf>
    <xf numFmtId="0" fontId="77" fillId="0" borderId="41" xfId="0" applyFont="1" applyBorder="1" applyAlignment="1">
      <alignment horizontal="left" vertical="center" wrapText="1"/>
    </xf>
    <xf numFmtId="0" fontId="77" fillId="0" borderId="44" xfId="0" applyFont="1" applyBorder="1" applyAlignment="1">
      <alignment horizontal="center" vertical="top" wrapText="1"/>
    </xf>
    <xf numFmtId="0" fontId="77" fillId="0" borderId="45" xfId="0" applyFont="1" applyBorder="1" applyAlignment="1">
      <alignment horizontal="center" vertical="top" wrapText="1"/>
    </xf>
    <xf numFmtId="0" fontId="82" fillId="37" borderId="44" xfId="0" applyFont="1" applyFill="1" applyBorder="1" applyAlignment="1">
      <alignment horizontal="center" vertical="top" wrapText="1"/>
    </xf>
    <xf numFmtId="0" fontId="82" fillId="37" borderId="45" xfId="0" applyFont="1" applyFill="1" applyBorder="1" applyAlignment="1">
      <alignment horizontal="center" vertical="top" wrapText="1"/>
    </xf>
    <xf numFmtId="0" fontId="77" fillId="0" borderId="40" xfId="0" applyFont="1" applyBorder="1" applyAlignment="1">
      <alignment horizontal="center" vertical="top" wrapText="1"/>
    </xf>
    <xf numFmtId="0" fontId="77" fillId="0" borderId="30" xfId="0" applyFont="1" applyBorder="1" applyAlignment="1">
      <alignment horizontal="center" vertical="top" wrapText="1"/>
    </xf>
    <xf numFmtId="0" fontId="82" fillId="0" borderId="0" xfId="0" applyFont="1" applyAlignment="1">
      <alignment horizontal="left"/>
    </xf>
    <xf numFmtId="0" fontId="76" fillId="37" borderId="51" xfId="0" applyFont="1" applyFill="1" applyBorder="1" applyAlignment="1">
      <alignment horizontal="center"/>
    </xf>
    <xf numFmtId="0" fontId="76" fillId="37" borderId="52" xfId="0" applyFont="1" applyFill="1" applyBorder="1" applyAlignment="1">
      <alignment horizontal="center"/>
    </xf>
    <xf numFmtId="0" fontId="76" fillId="37" borderId="53" xfId="0" applyFont="1" applyFill="1" applyBorder="1" applyAlignment="1">
      <alignment horizontal="center"/>
    </xf>
    <xf numFmtId="0" fontId="76" fillId="37" borderId="44" xfId="0" applyFont="1" applyFill="1" applyBorder="1" applyAlignment="1">
      <alignment horizontal="center"/>
    </xf>
    <xf numFmtId="0" fontId="76" fillId="37" borderId="45" xfId="0" applyFont="1" applyFill="1" applyBorder="1" applyAlignment="1">
      <alignment horizontal="center"/>
    </xf>
    <xf numFmtId="0" fontId="79" fillId="37" borderId="54" xfId="0" applyFont="1" applyFill="1" applyBorder="1" applyAlignment="1">
      <alignment horizontal="center"/>
    </xf>
    <xf numFmtId="0" fontId="79" fillId="37" borderId="45" xfId="0" applyFont="1" applyFill="1" applyBorder="1" applyAlignment="1">
      <alignment horizontal="center"/>
    </xf>
    <xf numFmtId="0" fontId="78" fillId="0" borderId="0" xfId="0" applyFont="1" applyAlignment="1">
      <alignment horizontal="center"/>
    </xf>
    <xf numFmtId="0" fontId="77" fillId="0" borderId="0" xfId="0" applyFont="1" applyAlignment="1">
      <alignment horizontal="center" vertical="center" wrapText="1"/>
    </xf>
    <xf numFmtId="0" fontId="79" fillId="0" borderId="0" xfId="0" applyFont="1" applyAlignment="1">
      <alignment horizontal="center" vertical="center" wrapText="1"/>
    </xf>
    <xf numFmtId="0" fontId="82" fillId="37" borderId="44" xfId="0" applyFont="1" applyFill="1" applyBorder="1" applyAlignment="1">
      <alignment horizontal="center"/>
    </xf>
    <xf numFmtId="0" fontId="82" fillId="37" borderId="45" xfId="0" applyFont="1" applyFill="1" applyBorder="1" applyAlignment="1">
      <alignment horizontal="center"/>
    </xf>
    <xf numFmtId="0" fontId="82" fillId="0" borderId="44" xfId="0" applyFont="1" applyBorder="1" applyAlignment="1">
      <alignment horizontal="center"/>
    </xf>
    <xf numFmtId="0" fontId="82" fillId="0" borderId="45" xfId="0" applyFont="1" applyBorder="1" applyAlignment="1">
      <alignment horizontal="center"/>
    </xf>
    <xf numFmtId="0" fontId="77" fillId="0" borderId="46" xfId="0" applyFont="1" applyBorder="1" applyAlignment="1">
      <alignment horizontal="center"/>
    </xf>
    <xf numFmtId="0" fontId="77" fillId="0" borderId="43" xfId="0" applyFont="1" applyBorder="1" applyAlignment="1">
      <alignment horizontal="center"/>
    </xf>
    <xf numFmtId="0" fontId="77" fillId="0" borderId="40" xfId="0" applyFont="1" applyBorder="1" applyAlignment="1">
      <alignment horizontal="center"/>
    </xf>
    <xf numFmtId="0" fontId="77" fillId="0" borderId="30" xfId="0" applyFont="1" applyBorder="1" applyAlignment="1">
      <alignment horizontal="center"/>
    </xf>
  </cellXfs>
  <cellStyles count="415">
    <cellStyle name=" 1" xfId="1"/>
    <cellStyle name=" 1 2" xfId="2"/>
    <cellStyle name=" 1 3" xfId="3"/>
    <cellStyle name="." xfId="4"/>
    <cellStyle name="20% - Accent1" xfId="390" builtinId="30" customBuiltin="1"/>
    <cellStyle name="20% - Accent1 2" xfId="5"/>
    <cellStyle name="20% - Accent2" xfId="394" builtinId="34" customBuiltin="1"/>
    <cellStyle name="20% - Accent2 2" xfId="6"/>
    <cellStyle name="20% - Accent3" xfId="398" builtinId="38" customBuiltin="1"/>
    <cellStyle name="20% - Accent3 2" xfId="7"/>
    <cellStyle name="20% - Accent4" xfId="402" builtinId="42" customBuiltin="1"/>
    <cellStyle name="20% - Accent4 2" xfId="8"/>
    <cellStyle name="20% - Accent5" xfId="406" builtinId="46" customBuiltin="1"/>
    <cellStyle name="20% - Accent5 2" xfId="9"/>
    <cellStyle name="20% - Accent6" xfId="410" builtinId="50" customBuiltin="1"/>
    <cellStyle name="20% - Accent6 2" xfId="10"/>
    <cellStyle name="40% - Accent1" xfId="391" builtinId="31" customBuiltin="1"/>
    <cellStyle name="40% - Accent1 2" xfId="11"/>
    <cellStyle name="40% - Accent2" xfId="395" builtinId="35" customBuiltin="1"/>
    <cellStyle name="40% - Accent2 2" xfId="12"/>
    <cellStyle name="40% - Accent3" xfId="399" builtinId="39" customBuiltin="1"/>
    <cellStyle name="40% - Accent3 2" xfId="13"/>
    <cellStyle name="40% - Accent4" xfId="403" builtinId="43" customBuiltin="1"/>
    <cellStyle name="40% - Accent4 2" xfId="14"/>
    <cellStyle name="40% - Accent5" xfId="407" builtinId="47" customBuiltin="1"/>
    <cellStyle name="40% - Accent5 2" xfId="15"/>
    <cellStyle name="40% - Accent6" xfId="411" builtinId="51" customBuiltin="1"/>
    <cellStyle name="40% - Accent6 2" xfId="16"/>
    <cellStyle name="60% - Accent1" xfId="392" builtinId="32" customBuiltin="1"/>
    <cellStyle name="60% - Accent1 2" xfId="17"/>
    <cellStyle name="60% - Accent2" xfId="396" builtinId="36" customBuiltin="1"/>
    <cellStyle name="60% - Accent2 2" xfId="18"/>
    <cellStyle name="60% - Accent3" xfId="400" builtinId="40" customBuiltin="1"/>
    <cellStyle name="60% - Accent3 2" xfId="19"/>
    <cellStyle name="60% - Accent4" xfId="404" builtinId="44" customBuiltin="1"/>
    <cellStyle name="60% - Accent4 2" xfId="20"/>
    <cellStyle name="60% - Accent5" xfId="408" builtinId="48" customBuiltin="1"/>
    <cellStyle name="60% - Accent5 2" xfId="21"/>
    <cellStyle name="60% - Accent6" xfId="412" builtinId="52" customBuiltin="1"/>
    <cellStyle name="60% - Accent6 2" xfId="22"/>
    <cellStyle name="Accent1" xfId="389" builtinId="29" customBuiltin="1"/>
    <cellStyle name="Accent1 2" xfId="23"/>
    <cellStyle name="Accent2" xfId="393" builtinId="33" customBuiltin="1"/>
    <cellStyle name="Accent2 2" xfId="24"/>
    <cellStyle name="Accent3" xfId="397" builtinId="37" customBuiltin="1"/>
    <cellStyle name="Accent3 2" xfId="25"/>
    <cellStyle name="Accent4" xfId="401" builtinId="41" customBuiltin="1"/>
    <cellStyle name="Accent4 2" xfId="26"/>
    <cellStyle name="Accent5" xfId="405" builtinId="45" customBuiltin="1"/>
    <cellStyle name="Accent5 2" xfId="27"/>
    <cellStyle name="Accent6" xfId="409" builtinId="49" customBuiltin="1"/>
    <cellStyle name="Accent6 2" xfId="28"/>
    <cellStyle name="Bad" xfId="379" builtinId="27" customBuiltin="1"/>
    <cellStyle name="Bad 2" xfId="29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ulation" xfId="383" builtinId="22" customBuiltin="1"/>
    <cellStyle name="Calculation 2" xfId="62"/>
    <cellStyle name="Check Cell" xfId="385" builtinId="23" customBuiltin="1"/>
    <cellStyle name="Check Cell 2" xfId="63"/>
    <cellStyle name="Comma" xfId="64" builtinId="3"/>
    <cellStyle name="Comma 10" xfId="65"/>
    <cellStyle name="Comma 11" xfId="66"/>
    <cellStyle name="Comma 11 2" xfId="67"/>
    <cellStyle name="Comma 11 3" xfId="6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3" xfId="78"/>
    <cellStyle name="Comma 2 3 2" xfId="79"/>
    <cellStyle name="Comma 2 3 3" xfId="80"/>
    <cellStyle name="Comma 2 3 3 2" xfId="81"/>
    <cellStyle name="Comma 2 3 3 3" xfId="82"/>
    <cellStyle name="Comma 2 4" xfId="83"/>
    <cellStyle name="Comma 2 5" xfId="84"/>
    <cellStyle name="Comma 2 5 2" xfId="85"/>
    <cellStyle name="Comma 2 5 3" xfId="86"/>
    <cellStyle name="Comma 3" xfId="87"/>
    <cellStyle name="Comma 3 2" xfId="88"/>
    <cellStyle name="Comma 4" xfId="89"/>
    <cellStyle name="Comma 4 2" xfId="90"/>
    <cellStyle name="Comma 4 3" xfId="91"/>
    <cellStyle name="Comma 5" xfId="92"/>
    <cellStyle name="Comma 5 2" xfId="93"/>
    <cellStyle name="Comma 5 2 2" xfId="94"/>
    <cellStyle name="Comma 5 3" xfId="95"/>
    <cellStyle name="Comma 5 4" xfId="96"/>
    <cellStyle name="Comma 5 5" xfId="97"/>
    <cellStyle name="Comma 5 6" xfId="98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7" xfId="105"/>
    <cellStyle name="Comma 7 2" xfId="106"/>
    <cellStyle name="Comma 7 3" xfId="107"/>
    <cellStyle name="Comma 8" xfId="108"/>
    <cellStyle name="Comma 8 2" xfId="109"/>
    <cellStyle name="Comma 8 3" xfId="110"/>
    <cellStyle name="Comma 9" xfId="111"/>
    <cellStyle name="Comma 9 2" xfId="112"/>
    <cellStyle name="Comma 9 3" xfId="113"/>
    <cellStyle name="Euro" xfId="114"/>
    <cellStyle name="Euro 2" xfId="115"/>
    <cellStyle name="Euro 3" xfId="116"/>
    <cellStyle name="Explanatory Text" xfId="387" builtinId="53" customBuiltin="1"/>
    <cellStyle name="Explanatory Text 2" xfId="117"/>
    <cellStyle name="Good" xfId="378" builtinId="26" customBuiltin="1"/>
    <cellStyle name="Good 2" xfId="118"/>
    <cellStyle name="Heading 1" xfId="374" builtinId="16" customBuiltin="1"/>
    <cellStyle name="Heading 1 2" xfId="119"/>
    <cellStyle name="Heading 2" xfId="375" builtinId="17" customBuiltin="1"/>
    <cellStyle name="Heading 2 2" xfId="120"/>
    <cellStyle name="Heading 3" xfId="376" builtinId="18" customBuiltin="1"/>
    <cellStyle name="Heading 3 2" xfId="121"/>
    <cellStyle name="Heading 4" xfId="377" builtinId="19" customBuiltin="1"/>
    <cellStyle name="Heading 4 2" xfId="122"/>
    <cellStyle name="Hyperlink 2" xfId="123"/>
    <cellStyle name="Hyperlink 2 2" xfId="124"/>
    <cellStyle name="Input" xfId="381" builtinId="20" customBuiltin="1"/>
    <cellStyle name="Input 2" xfId="125"/>
    <cellStyle name="j" xfId="126"/>
    <cellStyle name="Linked Cell" xfId="384" builtinId="24" customBuiltin="1"/>
    <cellStyle name="Linked Cell 2" xfId="127"/>
    <cellStyle name="Neutral" xfId="380" builtinId="28" customBuiltin="1"/>
    <cellStyle name="Neutral 2" xfId="128"/>
    <cellStyle name="Normal" xfId="0" builtinId="0"/>
    <cellStyle name="Normal 10" xfId="129"/>
    <cellStyle name="Normal 11" xfId="413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3" xfId="143"/>
    <cellStyle name="Normal 2 3 2" xfId="144"/>
    <cellStyle name="Normal 2 3 2 2" xfId="145"/>
    <cellStyle name="Normal 2 3 2 3" xfId="146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2" xfId="305"/>
    <cellStyle name="Normal3" xfId="306"/>
    <cellStyle name="Note 2" xfId="307"/>
    <cellStyle name="Note 3" xfId="414"/>
    <cellStyle name="nPlode" xfId="308"/>
    <cellStyle name="NPLOSION" xfId="309"/>
    <cellStyle name="Output" xfId="382" builtinId="21" customBuiltin="1"/>
    <cellStyle name="Output 2" xfId="310"/>
    <cellStyle name="Percent" xfId="311" builtinId="5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Style 1" xfId="366"/>
    <cellStyle name="Style 1 2" xfId="367"/>
    <cellStyle name="Style 1 3" xfId="368"/>
    <cellStyle name="Summary" xfId="369"/>
    <cellStyle name="Title" xfId="373" builtinId="15" customBuiltin="1"/>
    <cellStyle name="Title 2" xfId="370"/>
    <cellStyle name="Total" xfId="388" builtinId="25" customBuiltin="1"/>
    <cellStyle name="Total 2" xfId="371"/>
    <cellStyle name="Warning Text" xfId="386" builtinId="11" customBuiltin="1"/>
    <cellStyle name="Warning Text 2" xfId="372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79376</xdr:rowOff>
    </xdr:from>
    <xdr:to>
      <xdr:col>2</xdr:col>
      <xdr:colOff>1853400</xdr:colOff>
      <xdr:row>1</xdr:row>
      <xdr:rowOff>149678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0" y="79376"/>
          <a:ext cx="2406757" cy="4376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45" t="s">
        <v>50</v>
      </c>
      <c r="B2" s="346"/>
      <c r="C2" s="346"/>
      <c r="D2" s="346"/>
      <c r="E2" s="346"/>
      <c r="F2" s="346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47" t="s">
        <v>51</v>
      </c>
      <c r="D3" s="347"/>
      <c r="E3" s="347"/>
      <c r="F3" s="347"/>
      <c r="G3" s="347"/>
      <c r="H3" s="347"/>
      <c r="I3" s="347"/>
      <c r="J3" s="347"/>
      <c r="K3" s="347"/>
      <c r="L3" s="347"/>
      <c r="M3" s="348" t="s">
        <v>23</v>
      </c>
      <c r="N3" s="355"/>
      <c r="O3" s="362" t="s">
        <v>24</v>
      </c>
      <c r="P3" s="363"/>
      <c r="Q3" s="348" t="s">
        <v>5</v>
      </c>
      <c r="R3" s="348"/>
      <c r="S3" s="355"/>
      <c r="T3" s="350"/>
      <c r="U3" s="357" t="s">
        <v>26</v>
      </c>
      <c r="V3" s="358"/>
      <c r="W3" s="359" t="s">
        <v>25</v>
      </c>
    </row>
    <row r="4" spans="1:23" ht="12.75" customHeight="1">
      <c r="A4" s="355" t="s">
        <v>27</v>
      </c>
      <c r="B4" s="348" t="s">
        <v>28</v>
      </c>
      <c r="C4" s="348" t="s">
        <v>29</v>
      </c>
      <c r="D4" s="348" t="s">
        <v>30</v>
      </c>
      <c r="E4" s="348" t="s">
        <v>31</v>
      </c>
      <c r="F4" s="348" t="s">
        <v>32</v>
      </c>
      <c r="G4" s="348" t="s">
        <v>33</v>
      </c>
      <c r="H4" s="351" t="s">
        <v>52</v>
      </c>
      <c r="I4" s="348" t="s">
        <v>34</v>
      </c>
      <c r="J4" s="350"/>
      <c r="K4" s="348" t="s">
        <v>35</v>
      </c>
      <c r="L4" s="348" t="s">
        <v>36</v>
      </c>
      <c r="M4" s="348" t="s">
        <v>35</v>
      </c>
      <c r="N4" s="348" t="s">
        <v>37</v>
      </c>
      <c r="O4" s="348" t="s">
        <v>35</v>
      </c>
      <c r="P4" s="348" t="s">
        <v>37</v>
      </c>
      <c r="Q4" s="348" t="s">
        <v>38</v>
      </c>
      <c r="R4" s="348" t="s">
        <v>39</v>
      </c>
      <c r="S4" s="348" t="s">
        <v>36</v>
      </c>
      <c r="T4" s="348" t="s">
        <v>39</v>
      </c>
      <c r="U4" s="351" t="s">
        <v>36</v>
      </c>
      <c r="V4" s="348" t="s">
        <v>39</v>
      </c>
      <c r="W4" s="360"/>
    </row>
    <row r="5" spans="1:23">
      <c r="A5" s="350"/>
      <c r="B5" s="350"/>
      <c r="C5" s="350"/>
      <c r="D5" s="350"/>
      <c r="E5" s="350"/>
      <c r="F5" s="350"/>
      <c r="G5" s="350"/>
      <c r="H5" s="352"/>
      <c r="I5" s="106" t="s">
        <v>40</v>
      </c>
      <c r="J5" s="106" t="s">
        <v>41</v>
      </c>
      <c r="K5" s="350"/>
      <c r="L5" s="350"/>
      <c r="M5" s="350"/>
      <c r="N5" s="350"/>
      <c r="O5" s="350"/>
      <c r="P5" s="350"/>
      <c r="Q5" s="349"/>
      <c r="R5" s="349"/>
      <c r="S5" s="350"/>
      <c r="T5" s="349"/>
      <c r="U5" s="352"/>
      <c r="V5" s="356"/>
      <c r="W5" s="361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53" t="s">
        <v>5</v>
      </c>
      <c r="B179" s="354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V4:V5"/>
    <mergeCell ref="U3:V3"/>
    <mergeCell ref="W3:W5"/>
    <mergeCell ref="Q4:Q5"/>
    <mergeCell ref="M3:N3"/>
    <mergeCell ref="O3:P3"/>
    <mergeCell ref="Q3:T3"/>
    <mergeCell ref="U4:U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69" t="s">
        <v>210</v>
      </c>
      <c r="B1" s="369"/>
      <c r="C1" s="369"/>
      <c r="D1" s="369"/>
      <c r="E1" s="369"/>
      <c r="F1" s="369"/>
      <c r="G1" s="369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70" t="e">
        <f>#REF!</f>
        <v>#REF!</v>
      </c>
      <c r="C2" s="371"/>
      <c r="D2" s="371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68"/>
      <c r="C3" s="368"/>
      <c r="D3" s="368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64">
        <v>41948</v>
      </c>
      <c r="C4" s="364"/>
      <c r="D4" s="364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64">
        <v>41949</v>
      </c>
      <c r="C5" s="364"/>
      <c r="D5" s="364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68">
        <v>111000</v>
      </c>
      <c r="C6" s="368"/>
      <c r="D6" s="368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66">
        <f>+$B$6*$F$7/$C$7</f>
        <v>111000</v>
      </c>
      <c r="C8" s="366"/>
      <c r="D8" s="366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64" t="s">
        <v>226</v>
      </c>
      <c r="C9" s="364"/>
      <c r="D9" s="364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68" t="e">
        <f>VLOOKUP(I11,#REF!,4,0)*1000</f>
        <v>#REF!</v>
      </c>
      <c r="C11" s="368"/>
      <c r="D11" s="368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66" t="e">
        <f>+ ROUND((B11-B19)*F10/C10,0)</f>
        <v>#REF!</v>
      </c>
      <c r="C12" s="366"/>
      <c r="D12" s="366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67" t="s">
        <v>212</v>
      </c>
      <c r="C13" s="367"/>
      <c r="D13" s="367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66">
        <f>+IF($E$13=1,ROUNDDOWN($B$8*$F$10/$C$10,0),IF(MROUND($B$8*$F$10/$C$10,10)-($B$8*$F$10/$C$10)&gt;0,MROUND($B$8*$F$10/$C$10,10)-10,MROUND($B$8*$F$10/$C$10,10)))</f>
        <v>55500</v>
      </c>
      <c r="C14" s="366"/>
      <c r="D14" s="366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66">
        <f>ROUNDDOWN($B$8*$F$10/$C$10,0)-B14</f>
        <v>0</v>
      </c>
      <c r="C15" s="366"/>
      <c r="D15" s="366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67" t="s">
        <v>223</v>
      </c>
      <c r="C16" s="367"/>
      <c r="D16" s="367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68">
        <v>10000</v>
      </c>
      <c r="C17" s="368"/>
      <c r="D17" s="368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66">
        <f>+IF($E$16=1,B17*B15,0)</f>
        <v>0</v>
      </c>
      <c r="C18" s="366"/>
      <c r="D18" s="366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68">
        <v>10000</v>
      </c>
      <c r="C19" s="368"/>
      <c r="D19" s="368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66">
        <f>+B19*B14</f>
        <v>555000000</v>
      </c>
      <c r="C20" s="366"/>
      <c r="D20" s="366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64"/>
      <c r="C21" s="364"/>
      <c r="D21" s="364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65" t="s">
        <v>241</v>
      </c>
      <c r="F23" s="365"/>
      <c r="G23" s="365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  <mergeCell ref="B21:D21"/>
    <mergeCell ref="E23:G23"/>
    <mergeCell ref="B15:D15"/>
    <mergeCell ref="B16:D16"/>
    <mergeCell ref="B17:D17"/>
    <mergeCell ref="B18:D18"/>
    <mergeCell ref="B19:D19"/>
    <mergeCell ref="B20:D20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73" t="s">
        <v>328</v>
      </c>
      <c r="F1" s="373"/>
      <c r="G1" s="374" t="s">
        <v>329</v>
      </c>
      <c r="H1" s="374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75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75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75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72" t="s">
        <v>398</v>
      </c>
      <c r="C62" s="372" t="s">
        <v>310</v>
      </c>
      <c r="D62" s="372" t="s">
        <v>403</v>
      </c>
      <c r="E62" s="376">
        <v>140130</v>
      </c>
      <c r="F62" s="376">
        <v>7</v>
      </c>
      <c r="G62" s="40">
        <v>215002</v>
      </c>
      <c r="H62" s="40">
        <v>0</v>
      </c>
    </row>
    <row r="63" spans="1:9" s="40" customFormat="1">
      <c r="B63" s="372"/>
      <c r="C63" s="372"/>
      <c r="D63" s="372"/>
      <c r="E63" s="376"/>
      <c r="F63" s="376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77" t="s">
        <v>20</v>
      </c>
      <c r="C32" s="377"/>
      <c r="D32" s="377"/>
      <c r="E32" s="377"/>
      <c r="F32" s="377"/>
      <c r="G32" s="377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77" t="s">
        <v>14</v>
      </c>
      <c r="C39" s="377"/>
      <c r="D39" s="377"/>
      <c r="E39" s="377"/>
      <c r="F39" s="377"/>
      <c r="G39" s="377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78"/>
      <c r="E43" s="379"/>
      <c r="F43" s="379"/>
      <c r="G43" s="379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K86"/>
  <sheetViews>
    <sheetView tabSelected="1" view="pageBreakPreview" topLeftCell="A36" zoomScale="70" zoomScaleNormal="70" zoomScaleSheetLayoutView="70" workbookViewId="0">
      <selection activeCell="M53" sqref="M53"/>
    </sheetView>
  </sheetViews>
  <sheetFormatPr defaultColWidth="9.140625" defaultRowHeight="19.5"/>
  <cols>
    <col min="1" max="1" width="2.140625" style="161" customWidth="1"/>
    <col min="2" max="2" width="6.42578125" style="161" customWidth="1"/>
    <col min="3" max="3" width="30.42578125" style="161" customWidth="1"/>
    <col min="4" max="4" width="54.28515625" style="161" customWidth="1"/>
    <col min="5" max="5" width="35.42578125" style="177" customWidth="1"/>
    <col min="6" max="6" width="35.42578125" style="161" customWidth="1"/>
    <col min="7" max="7" width="21.42578125" style="161" customWidth="1"/>
    <col min="8" max="8" width="17.5703125" style="161" bestFit="1" customWidth="1"/>
    <col min="9" max="9" width="14.28515625" style="161" bestFit="1" customWidth="1"/>
    <col min="10" max="10" width="11.85546875" style="161" bestFit="1" customWidth="1"/>
    <col min="11" max="11" width="19" style="161" bestFit="1" customWidth="1"/>
    <col min="12" max="16384" width="9.140625" style="161"/>
  </cols>
  <sheetData>
    <row r="1" spans="1:9" ht="29.25" customHeight="1">
      <c r="A1" s="394" t="s">
        <v>586</v>
      </c>
      <c r="B1" s="394"/>
      <c r="C1" s="394"/>
      <c r="D1" s="394"/>
      <c r="E1" s="394"/>
      <c r="F1" s="394"/>
    </row>
    <row r="2" spans="1:9" ht="21.75" customHeight="1">
      <c r="A2" s="413" t="s">
        <v>587</v>
      </c>
      <c r="B2" s="413"/>
      <c r="C2" s="413"/>
      <c r="D2" s="413"/>
      <c r="E2" s="413"/>
      <c r="F2" s="413"/>
    </row>
    <row r="3" spans="1:9" ht="25.5" customHeight="1">
      <c r="A3" s="414" t="s">
        <v>588</v>
      </c>
      <c r="B3" s="414"/>
      <c r="C3" s="414"/>
      <c r="D3" s="414"/>
      <c r="E3" s="414"/>
      <c r="F3" s="414"/>
    </row>
    <row r="4" spans="1:9" ht="26.25" customHeight="1">
      <c r="A4" s="415" t="s">
        <v>589</v>
      </c>
      <c r="B4" s="415"/>
      <c r="C4" s="415"/>
      <c r="D4" s="415"/>
      <c r="E4" s="415"/>
      <c r="F4" s="415"/>
    </row>
    <row r="5" spans="1:9">
      <c r="A5" s="162"/>
      <c r="B5" s="162"/>
      <c r="C5" s="163" t="s">
        <v>580</v>
      </c>
      <c r="D5" s="164" t="s">
        <v>582</v>
      </c>
      <c r="E5" s="165"/>
      <c r="F5" s="162"/>
      <c r="G5" s="166"/>
      <c r="I5" s="167"/>
    </row>
    <row r="6" spans="1:9">
      <c r="A6" s="162"/>
      <c r="B6" s="162"/>
      <c r="C6" s="163"/>
      <c r="D6" s="164" t="s">
        <v>599</v>
      </c>
      <c r="E6" s="165"/>
      <c r="F6" s="162"/>
      <c r="G6" s="166"/>
      <c r="I6" s="167"/>
    </row>
    <row r="7" spans="1:9">
      <c r="A7" s="162"/>
      <c r="B7" s="162"/>
      <c r="C7" s="168" t="s">
        <v>581</v>
      </c>
      <c r="D7" s="169" t="s">
        <v>583</v>
      </c>
      <c r="E7" s="165"/>
      <c r="F7" s="162"/>
      <c r="G7" s="166"/>
      <c r="I7" s="167"/>
    </row>
    <row r="8" spans="1:9">
      <c r="A8" s="162"/>
      <c r="B8" s="162"/>
      <c r="C8" s="168"/>
      <c r="D8" s="169" t="s">
        <v>600</v>
      </c>
      <c r="E8" s="165"/>
      <c r="F8" s="162"/>
      <c r="G8" s="166"/>
      <c r="I8" s="167"/>
    </row>
    <row r="9" spans="1:9" ht="7.5" customHeight="1">
      <c r="A9" s="162"/>
      <c r="B9" s="162"/>
      <c r="C9" s="168"/>
      <c r="D9" s="169"/>
      <c r="E9" s="165"/>
      <c r="F9" s="162"/>
      <c r="G9" s="166"/>
      <c r="I9" s="167"/>
    </row>
    <row r="10" spans="1:9">
      <c r="A10" s="170" t="s">
        <v>532</v>
      </c>
      <c r="B10" s="170"/>
      <c r="C10" s="170"/>
      <c r="D10" s="170" t="s">
        <v>576</v>
      </c>
      <c r="E10" s="171"/>
      <c r="F10" s="172"/>
    </row>
    <row r="11" spans="1:9">
      <c r="A11" s="173"/>
      <c r="B11" s="173" t="s">
        <v>533</v>
      </c>
      <c r="C11" s="173"/>
      <c r="D11" s="173" t="s">
        <v>577</v>
      </c>
      <c r="E11" s="171"/>
      <c r="F11" s="172"/>
    </row>
    <row r="12" spans="1:9" s="175" customFormat="1">
      <c r="A12" s="170" t="s">
        <v>534</v>
      </c>
      <c r="B12" s="170"/>
      <c r="C12" s="170"/>
      <c r="D12" s="170" t="s">
        <v>535</v>
      </c>
      <c r="E12" s="174"/>
    </row>
    <row r="13" spans="1:9">
      <c r="A13" s="172"/>
      <c r="B13" s="173" t="s">
        <v>536</v>
      </c>
      <c r="C13" s="172"/>
      <c r="D13" s="173" t="s">
        <v>537</v>
      </c>
      <c r="E13" s="171"/>
    </row>
    <row r="14" spans="1:9" s="175" customFormat="1">
      <c r="A14" s="170" t="s">
        <v>538</v>
      </c>
      <c r="B14" s="170"/>
      <c r="C14" s="170"/>
      <c r="D14" s="170" t="s">
        <v>572</v>
      </c>
      <c r="E14" s="176"/>
    </row>
    <row r="15" spans="1:9">
      <c r="A15" s="172"/>
      <c r="B15" s="173" t="s">
        <v>539</v>
      </c>
      <c r="C15" s="172"/>
      <c r="D15" s="173" t="s">
        <v>573</v>
      </c>
    </row>
    <row r="16" spans="1:9">
      <c r="A16" s="178" t="s">
        <v>578</v>
      </c>
      <c r="B16" s="173"/>
      <c r="C16" s="172"/>
      <c r="D16" s="178" t="s">
        <v>579</v>
      </c>
    </row>
    <row r="17" spans="1:11">
      <c r="A17" s="405" t="s">
        <v>594</v>
      </c>
      <c r="B17" s="405"/>
      <c r="C17" s="405"/>
      <c r="D17" s="179" t="str">
        <f>"Từ ngày "&amp;TEXT(F24+1,"dd/mm/yyyy;@")&amp;" đến "&amp;TEXT(E24,"dd/mm/yyyy;@")</f>
        <v>Từ ngày 29/07/2026 đến 04/08/2026</v>
      </c>
      <c r="G17" s="166"/>
    </row>
    <row r="18" spans="1:11">
      <c r="A18" s="180"/>
      <c r="B18" s="181" t="s">
        <v>591</v>
      </c>
      <c r="C18" s="180"/>
      <c r="D18" s="182" t="str">
        <f>"From "&amp;TEXT(F24+1,"dd/mm/yyyy;@")&amp;" to "&amp;TEXT(E24,"dd/mm/yyyy;@")</f>
        <v>From 29/07/2026 to 04/08/2026</v>
      </c>
      <c r="G18" s="166"/>
      <c r="H18" s="183"/>
    </row>
    <row r="19" spans="1:11" s="175" customFormat="1">
      <c r="A19" s="405" t="s">
        <v>590</v>
      </c>
      <c r="B19" s="405"/>
      <c r="C19" s="405"/>
      <c r="D19" s="344">
        <f>E24+1</f>
        <v>46239</v>
      </c>
      <c r="E19" s="176"/>
      <c r="G19" s="184"/>
    </row>
    <row r="20" spans="1:11">
      <c r="A20" s="180"/>
      <c r="B20" s="181" t="s">
        <v>540</v>
      </c>
      <c r="C20" s="180"/>
      <c r="D20" s="182">
        <f>D19</f>
        <v>46239</v>
      </c>
      <c r="G20" s="185"/>
    </row>
    <row r="21" spans="1:11" ht="22.5" customHeight="1" thickBot="1">
      <c r="A21" s="186"/>
      <c r="B21" s="186"/>
      <c r="C21" s="186"/>
      <c r="D21" s="186"/>
      <c r="E21" s="187"/>
      <c r="F21" s="188" t="s">
        <v>541</v>
      </c>
    </row>
    <row r="22" spans="1:11">
      <c r="A22" s="406" t="s">
        <v>531</v>
      </c>
      <c r="B22" s="407"/>
      <c r="C22" s="408" t="s">
        <v>542</v>
      </c>
      <c r="D22" s="407"/>
      <c r="E22" s="189" t="s">
        <v>543</v>
      </c>
      <c r="F22" s="190" t="s">
        <v>575</v>
      </c>
      <c r="K22" s="191"/>
    </row>
    <row r="23" spans="1:11">
      <c r="A23" s="409" t="s">
        <v>27</v>
      </c>
      <c r="B23" s="410"/>
      <c r="C23" s="411" t="s">
        <v>330</v>
      </c>
      <c r="D23" s="412"/>
      <c r="E23" s="192" t="s">
        <v>544</v>
      </c>
      <c r="F23" s="193" t="s">
        <v>574</v>
      </c>
      <c r="K23" s="191"/>
    </row>
    <row r="24" spans="1:11">
      <c r="A24" s="194"/>
      <c r="B24" s="195"/>
      <c r="C24" s="196"/>
      <c r="D24" s="196"/>
      <c r="E24" s="342">
        <f>F24+7</f>
        <v>46238</v>
      </c>
      <c r="F24" s="343">
        <v>46231</v>
      </c>
      <c r="G24" s="185"/>
      <c r="K24" s="191"/>
    </row>
    <row r="25" spans="1:11">
      <c r="A25" s="416" t="s">
        <v>595</v>
      </c>
      <c r="B25" s="417"/>
      <c r="C25" s="197" t="s">
        <v>545</v>
      </c>
      <c r="D25" s="197"/>
      <c r="E25" s="198"/>
      <c r="F25" s="199"/>
      <c r="K25" s="200"/>
    </row>
    <row r="26" spans="1:11" ht="20.25">
      <c r="A26" s="201"/>
      <c r="B26" s="202"/>
      <c r="C26" s="203" t="s">
        <v>546</v>
      </c>
      <c r="D26" s="204"/>
      <c r="E26" s="205"/>
      <c r="F26" s="206"/>
      <c r="H26" s="183"/>
      <c r="K26" s="200"/>
    </row>
    <row r="27" spans="1:11">
      <c r="A27" s="418">
        <v>1</v>
      </c>
      <c r="B27" s="419"/>
      <c r="C27" s="207" t="s">
        <v>547</v>
      </c>
      <c r="D27" s="208"/>
      <c r="E27" s="209"/>
      <c r="F27" s="210"/>
      <c r="H27" s="211"/>
      <c r="K27" s="200"/>
    </row>
    <row r="28" spans="1:11">
      <c r="A28" s="212"/>
      <c r="B28" s="213"/>
      <c r="C28" s="214" t="s">
        <v>548</v>
      </c>
      <c r="D28" s="215"/>
      <c r="E28" s="216"/>
      <c r="F28" s="217"/>
      <c r="H28" s="211"/>
      <c r="K28" s="200"/>
    </row>
    <row r="29" spans="1:11">
      <c r="A29" s="420">
        <v>1.1000000000000001</v>
      </c>
      <c r="B29" s="421"/>
      <c r="C29" s="218" t="s">
        <v>603</v>
      </c>
      <c r="D29" s="219"/>
      <c r="E29" s="220">
        <f>F33</f>
        <v>46029501931</v>
      </c>
      <c r="F29" s="221">
        <v>47639839636</v>
      </c>
      <c r="G29" s="222"/>
      <c r="H29" s="223"/>
      <c r="I29" s="222"/>
      <c r="K29" s="191"/>
    </row>
    <row r="30" spans="1:11">
      <c r="A30" s="422">
        <v>1.2</v>
      </c>
      <c r="B30" s="423"/>
      <c r="C30" s="224" t="s">
        <v>604</v>
      </c>
      <c r="D30" s="225"/>
      <c r="E30" s="226">
        <f>F34</f>
        <v>9205.9</v>
      </c>
      <c r="F30" s="227">
        <v>9527.9599999999991</v>
      </c>
      <c r="G30" s="222"/>
      <c r="H30" s="223"/>
      <c r="I30" s="222"/>
      <c r="K30" s="191"/>
    </row>
    <row r="31" spans="1:11">
      <c r="A31" s="418">
        <v>2</v>
      </c>
      <c r="B31" s="419"/>
      <c r="C31" s="207" t="s">
        <v>549</v>
      </c>
      <c r="D31" s="208"/>
      <c r="E31" s="228"/>
      <c r="F31" s="229"/>
      <c r="H31" s="223"/>
      <c r="I31" s="222"/>
      <c r="K31" s="191"/>
    </row>
    <row r="32" spans="1:11">
      <c r="A32" s="230"/>
      <c r="B32" s="231"/>
      <c r="C32" s="224" t="s">
        <v>550</v>
      </c>
      <c r="D32" s="215"/>
      <c r="E32" s="232"/>
      <c r="F32" s="233"/>
      <c r="H32" s="223"/>
      <c r="I32" s="222"/>
      <c r="K32" s="191"/>
    </row>
    <row r="33" spans="1:11">
      <c r="A33" s="387">
        <v>2.1</v>
      </c>
      <c r="B33" s="388"/>
      <c r="C33" s="218" t="s">
        <v>605</v>
      </c>
      <c r="D33" s="219"/>
      <c r="E33" s="220">
        <v>48608142691</v>
      </c>
      <c r="F33" s="221">
        <v>46029501931</v>
      </c>
      <c r="G33" s="234"/>
      <c r="H33" s="223"/>
      <c r="I33" s="222"/>
      <c r="K33" s="235"/>
    </row>
    <row r="34" spans="1:11">
      <c r="A34" s="403">
        <v>2.2000000000000002</v>
      </c>
      <c r="B34" s="404"/>
      <c r="C34" s="236" t="s">
        <v>606</v>
      </c>
      <c r="D34" s="215"/>
      <c r="E34" s="226">
        <v>9721.6200000000008</v>
      </c>
      <c r="F34" s="227">
        <v>9205.9</v>
      </c>
      <c r="G34" s="237"/>
      <c r="H34" s="223"/>
      <c r="I34" s="222"/>
    </row>
    <row r="35" spans="1:11">
      <c r="A35" s="380">
        <v>3</v>
      </c>
      <c r="B35" s="382"/>
      <c r="C35" s="238" t="s">
        <v>593</v>
      </c>
      <c r="D35" s="239"/>
      <c r="E35" s="240"/>
      <c r="F35" s="241"/>
      <c r="G35" s="222"/>
      <c r="H35" s="223"/>
      <c r="I35" s="222"/>
    </row>
    <row r="36" spans="1:11">
      <c r="A36" s="242"/>
      <c r="B36" s="243"/>
      <c r="C36" s="244" t="s">
        <v>592</v>
      </c>
      <c r="D36" s="245"/>
      <c r="E36" s="246">
        <f>E33-E29</f>
        <v>2578640760</v>
      </c>
      <c r="F36" s="247">
        <v>-1610337705</v>
      </c>
      <c r="G36" s="248"/>
      <c r="H36" s="223"/>
      <c r="I36" s="222"/>
    </row>
    <row r="37" spans="1:11">
      <c r="A37" s="399">
        <v>3.1</v>
      </c>
      <c r="B37" s="400"/>
      <c r="C37" s="249" t="s">
        <v>551</v>
      </c>
      <c r="D37" s="250"/>
      <c r="E37" s="240"/>
      <c r="F37" s="241"/>
      <c r="H37" s="223"/>
      <c r="I37" s="222"/>
    </row>
    <row r="38" spans="1:11">
      <c r="A38" s="251"/>
      <c r="B38" s="252"/>
      <c r="C38" s="244" t="s">
        <v>552</v>
      </c>
      <c r="D38" s="253"/>
      <c r="E38" s="246">
        <f>E36</f>
        <v>2578640760</v>
      </c>
      <c r="F38" s="247">
        <v>-1610337705</v>
      </c>
      <c r="G38" s="234"/>
      <c r="H38" s="223"/>
      <c r="I38" s="222"/>
    </row>
    <row r="39" spans="1:11">
      <c r="A39" s="389">
        <v>3.2</v>
      </c>
      <c r="B39" s="390"/>
      <c r="C39" s="249" t="s">
        <v>553</v>
      </c>
      <c r="D39" s="250"/>
      <c r="E39" s="254"/>
      <c r="F39" s="255"/>
      <c r="H39" s="223"/>
      <c r="I39" s="222"/>
    </row>
    <row r="40" spans="1:11">
      <c r="A40" s="251"/>
      <c r="B40" s="256"/>
      <c r="C40" s="257" t="s">
        <v>554</v>
      </c>
      <c r="D40" s="253"/>
      <c r="E40" s="246"/>
      <c r="F40" s="247"/>
      <c r="H40" s="223"/>
      <c r="I40" s="222"/>
    </row>
    <row r="41" spans="1:11">
      <c r="A41" s="380">
        <v>4</v>
      </c>
      <c r="B41" s="381"/>
      <c r="C41" s="258" t="s">
        <v>584</v>
      </c>
      <c r="D41" s="259"/>
      <c r="E41" s="260"/>
      <c r="F41" s="261"/>
      <c r="H41" s="223"/>
      <c r="I41" s="222"/>
    </row>
    <row r="42" spans="1:11">
      <c r="A42" s="251"/>
      <c r="B42" s="252"/>
      <c r="C42" s="257" t="s">
        <v>585</v>
      </c>
      <c r="D42" s="253"/>
      <c r="E42" s="262">
        <f>E34-E30</f>
        <v>515.72000000000116</v>
      </c>
      <c r="F42" s="263">
        <v>-322.05999999999949</v>
      </c>
      <c r="G42" s="264"/>
      <c r="H42" s="223"/>
      <c r="I42" s="222"/>
    </row>
    <row r="43" spans="1:11">
      <c r="A43" s="380">
        <v>5</v>
      </c>
      <c r="B43" s="381"/>
      <c r="C43" s="265" t="s">
        <v>555</v>
      </c>
      <c r="D43" s="266"/>
      <c r="E43" s="267"/>
      <c r="F43" s="268"/>
      <c r="H43" s="223"/>
      <c r="I43" s="222"/>
    </row>
    <row r="44" spans="1:11">
      <c r="A44" s="242"/>
      <c r="B44" s="243"/>
      <c r="C44" s="269" t="s">
        <v>556</v>
      </c>
      <c r="D44" s="270"/>
      <c r="E44" s="271"/>
      <c r="F44" s="272"/>
      <c r="H44" s="223"/>
      <c r="I44" s="222"/>
    </row>
    <row r="45" spans="1:11">
      <c r="A45" s="387">
        <v>5.0999999999999996</v>
      </c>
      <c r="B45" s="388"/>
      <c r="C45" s="273" t="s">
        <v>607</v>
      </c>
      <c r="D45" s="219"/>
      <c r="E45" s="274">
        <v>73585713571</v>
      </c>
      <c r="F45" s="275">
        <v>73585713571</v>
      </c>
      <c r="G45" s="223"/>
      <c r="H45" s="223"/>
      <c r="I45" s="222"/>
    </row>
    <row r="46" spans="1:11">
      <c r="A46" s="387">
        <v>5.2</v>
      </c>
      <c r="B46" s="388"/>
      <c r="C46" s="276" t="s">
        <v>608</v>
      </c>
      <c r="D46" s="215"/>
      <c r="E46" s="274">
        <v>46029501931</v>
      </c>
      <c r="F46" s="275">
        <v>46029501931</v>
      </c>
      <c r="G46" s="277"/>
      <c r="H46" s="223"/>
      <c r="I46" s="222"/>
    </row>
    <row r="47" spans="1:11">
      <c r="A47" s="401" t="s">
        <v>596</v>
      </c>
      <c r="B47" s="402"/>
      <c r="C47" s="278" t="s">
        <v>557</v>
      </c>
      <c r="D47" s="278"/>
      <c r="E47" s="279"/>
      <c r="F47" s="280"/>
      <c r="G47" s="222"/>
      <c r="H47" s="223"/>
      <c r="I47" s="222"/>
    </row>
    <row r="48" spans="1:11" ht="20.25">
      <c r="A48" s="281"/>
      <c r="B48" s="282"/>
      <c r="C48" s="283" t="s">
        <v>558</v>
      </c>
      <c r="D48" s="284"/>
      <c r="E48" s="285"/>
      <c r="F48" s="286"/>
      <c r="G48" s="287"/>
      <c r="H48" s="223"/>
      <c r="I48" s="222"/>
    </row>
    <row r="49" spans="1:9">
      <c r="A49" s="380">
        <v>1</v>
      </c>
      <c r="B49" s="382"/>
      <c r="C49" s="207" t="s">
        <v>559</v>
      </c>
      <c r="D49" s="288"/>
      <c r="E49" s="289">
        <f>F51</f>
        <v>7110</v>
      </c>
      <c r="F49" s="290">
        <v>7130</v>
      </c>
      <c r="G49" s="234"/>
      <c r="H49" s="223"/>
      <c r="I49" s="222"/>
    </row>
    <row r="50" spans="1:9">
      <c r="A50" s="251"/>
      <c r="B50" s="252"/>
      <c r="C50" s="214" t="s">
        <v>560</v>
      </c>
      <c r="D50" s="215"/>
      <c r="E50" s="216"/>
      <c r="F50" s="291"/>
      <c r="H50" s="223"/>
      <c r="I50" s="222"/>
    </row>
    <row r="51" spans="1:9">
      <c r="A51" s="380">
        <v>2</v>
      </c>
      <c r="B51" s="381"/>
      <c r="C51" s="292" t="s">
        <v>561</v>
      </c>
      <c r="D51" s="293"/>
      <c r="E51" s="289">
        <v>7100</v>
      </c>
      <c r="F51" s="294">
        <v>7110</v>
      </c>
      <c r="G51" s="234"/>
      <c r="H51" s="223"/>
      <c r="I51" s="222"/>
    </row>
    <row r="52" spans="1:9">
      <c r="A52" s="251"/>
      <c r="B52" s="252"/>
      <c r="C52" s="214" t="s">
        <v>562</v>
      </c>
      <c r="D52" s="215"/>
      <c r="E52" s="216"/>
      <c r="F52" s="291"/>
      <c r="H52" s="223"/>
      <c r="I52" s="222"/>
    </row>
    <row r="53" spans="1:9">
      <c r="A53" s="385">
        <v>3</v>
      </c>
      <c r="B53" s="386"/>
      <c r="C53" s="238" t="s">
        <v>563</v>
      </c>
      <c r="D53" s="250"/>
      <c r="E53" s="295">
        <f>(E51-E49)/E49</f>
        <v>-1.4064697609001407E-3</v>
      </c>
      <c r="F53" s="296">
        <v>-2.8050490883590462E-3</v>
      </c>
      <c r="G53" s="222"/>
      <c r="H53" s="223"/>
      <c r="I53" s="222"/>
    </row>
    <row r="54" spans="1:9">
      <c r="A54" s="251"/>
      <c r="B54" s="252"/>
      <c r="C54" s="244" t="s">
        <v>564</v>
      </c>
      <c r="D54" s="253"/>
      <c r="E54" s="216"/>
      <c r="F54" s="291"/>
      <c r="G54" s="297"/>
      <c r="H54" s="223"/>
      <c r="I54" s="222"/>
    </row>
    <row r="55" spans="1:9">
      <c r="A55" s="385">
        <v>4</v>
      </c>
      <c r="B55" s="386"/>
      <c r="C55" s="395" t="s">
        <v>609</v>
      </c>
      <c r="D55" s="396"/>
      <c r="E55" s="298"/>
      <c r="F55" s="299"/>
      <c r="H55" s="223"/>
      <c r="I55" s="222"/>
    </row>
    <row r="56" spans="1:9">
      <c r="A56" s="300"/>
      <c r="B56" s="301"/>
      <c r="C56" s="397"/>
      <c r="D56" s="398"/>
      <c r="E56" s="216"/>
      <c r="F56" s="291"/>
      <c r="H56" s="223"/>
      <c r="I56" s="222"/>
    </row>
    <row r="57" spans="1:9">
      <c r="A57" s="387">
        <v>4.0999999999999996</v>
      </c>
      <c r="B57" s="388"/>
      <c r="C57" s="302" t="s">
        <v>610</v>
      </c>
      <c r="D57" s="303"/>
      <c r="E57" s="262">
        <f>E51-E34</f>
        <v>-2621.6200000000008</v>
      </c>
      <c r="F57" s="263">
        <v>-2095.8999999999996</v>
      </c>
      <c r="G57" s="222"/>
      <c r="H57" s="223"/>
      <c r="I57" s="222"/>
    </row>
    <row r="58" spans="1:9">
      <c r="A58" s="389">
        <v>4.2</v>
      </c>
      <c r="B58" s="390"/>
      <c r="C58" s="249" t="s">
        <v>565</v>
      </c>
      <c r="D58" s="250"/>
      <c r="E58" s="304"/>
      <c r="F58" s="305"/>
      <c r="H58" s="223"/>
      <c r="I58" s="222"/>
    </row>
    <row r="59" spans="1:9">
      <c r="A59" s="300"/>
      <c r="B59" s="301"/>
      <c r="C59" s="269" t="s">
        <v>566</v>
      </c>
      <c r="D59" s="306"/>
      <c r="E59" s="307">
        <f>E57/E34</f>
        <v>-0.26966904692839266</v>
      </c>
      <c r="F59" s="308">
        <v>-0.22766921213569555</v>
      </c>
      <c r="G59" s="297"/>
      <c r="H59" s="223"/>
      <c r="I59" s="222"/>
    </row>
    <row r="60" spans="1:9">
      <c r="A60" s="385">
        <v>5</v>
      </c>
      <c r="B60" s="386"/>
      <c r="C60" s="309" t="s">
        <v>567</v>
      </c>
      <c r="D60" s="310"/>
      <c r="E60" s="311"/>
      <c r="F60" s="312"/>
      <c r="H60" s="223"/>
      <c r="I60" s="222"/>
    </row>
    <row r="61" spans="1:9">
      <c r="A61" s="300"/>
      <c r="B61" s="301"/>
      <c r="C61" s="313" t="s">
        <v>568</v>
      </c>
      <c r="D61" s="306"/>
      <c r="E61" s="314"/>
      <c r="F61" s="315"/>
      <c r="H61" s="223"/>
      <c r="I61" s="222"/>
    </row>
    <row r="62" spans="1:9">
      <c r="A62" s="387">
        <v>5.0999999999999996</v>
      </c>
      <c r="B62" s="388"/>
      <c r="C62" s="273" t="s">
        <v>611</v>
      </c>
      <c r="D62" s="316"/>
      <c r="E62" s="275">
        <v>8990</v>
      </c>
      <c r="F62" s="275">
        <v>8990</v>
      </c>
      <c r="G62" s="234"/>
      <c r="H62" s="223"/>
      <c r="I62" s="222"/>
    </row>
    <row r="63" spans="1:9" ht="20.25" thickBot="1">
      <c r="A63" s="391">
        <v>5.2</v>
      </c>
      <c r="B63" s="392"/>
      <c r="C63" s="317" t="s">
        <v>612</v>
      </c>
      <c r="D63" s="318"/>
      <c r="E63" s="319">
        <v>6660</v>
      </c>
      <c r="F63" s="319">
        <v>6660</v>
      </c>
      <c r="G63" s="234"/>
      <c r="H63" s="223"/>
      <c r="I63" s="222"/>
    </row>
    <row r="64" spans="1:9" ht="6" customHeight="1">
      <c r="A64" s="320"/>
      <c r="B64" s="320"/>
      <c r="C64" s="321"/>
      <c r="D64" s="321"/>
      <c r="E64" s="322"/>
      <c r="F64" s="323"/>
      <c r="G64" s="234"/>
      <c r="H64" s="223"/>
      <c r="I64" s="222"/>
    </row>
    <row r="65" spans="1:6" ht="41.25" customHeight="1">
      <c r="A65" s="324" t="s">
        <v>569</v>
      </c>
      <c r="B65" s="324"/>
      <c r="C65" s="393" t="s">
        <v>613</v>
      </c>
      <c r="D65" s="393"/>
      <c r="E65" s="393"/>
      <c r="F65" s="393"/>
    </row>
    <row r="66" spans="1:6">
      <c r="A66" s="172" t="s">
        <v>570</v>
      </c>
      <c r="B66" s="172"/>
      <c r="C66" s="172" t="s">
        <v>614</v>
      </c>
      <c r="D66" s="172"/>
      <c r="E66" s="171"/>
      <c r="F66" s="172"/>
    </row>
    <row r="67" spans="1:6" ht="15.75" customHeight="1">
      <c r="A67" s="325"/>
      <c r="B67" s="325"/>
      <c r="C67" s="325"/>
      <c r="D67" s="325"/>
      <c r="E67" s="326"/>
      <c r="F67" s="327"/>
    </row>
    <row r="68" spans="1:6">
      <c r="B68" s="186" t="s">
        <v>601</v>
      </c>
      <c r="D68" s="328"/>
      <c r="E68" s="384" t="s">
        <v>602</v>
      </c>
      <c r="F68" s="384"/>
    </row>
    <row r="69" spans="1:6">
      <c r="B69" s="329" t="s">
        <v>615</v>
      </c>
      <c r="D69" s="328"/>
      <c r="E69" s="383" t="s">
        <v>571</v>
      </c>
      <c r="F69" s="384"/>
    </row>
    <row r="70" spans="1:6" ht="14.25" customHeight="1">
      <c r="C70" s="330"/>
      <c r="D70" s="330"/>
      <c r="E70" s="331"/>
      <c r="F70" s="173"/>
    </row>
    <row r="71" spans="1:6" ht="14.25" customHeight="1">
      <c r="A71" s="332"/>
      <c r="B71" s="332"/>
    </row>
    <row r="72" spans="1:6" ht="14.25" customHeight="1">
      <c r="A72" s="332"/>
      <c r="B72" s="332"/>
    </row>
    <row r="73" spans="1:6" ht="14.25" customHeight="1">
      <c r="A73" s="332"/>
      <c r="B73" s="332"/>
    </row>
    <row r="74" spans="1:6" ht="14.25" customHeight="1">
      <c r="A74" s="332"/>
      <c r="B74" s="332"/>
    </row>
    <row r="75" spans="1:6" ht="14.25" customHeight="1">
      <c r="A75" s="332"/>
      <c r="B75" s="332"/>
      <c r="C75" s="333"/>
      <c r="E75" s="174"/>
      <c r="F75" s="170"/>
    </row>
    <row r="76" spans="1:6" ht="14.25" customHeight="1">
      <c r="A76" s="334"/>
      <c r="B76" s="334"/>
      <c r="C76" s="335"/>
      <c r="D76" s="172"/>
      <c r="E76" s="171"/>
      <c r="F76" s="172"/>
    </row>
    <row r="77" spans="1:6">
      <c r="A77" s="334"/>
      <c r="B77" s="334"/>
      <c r="C77" s="334"/>
      <c r="D77" s="334"/>
    </row>
    <row r="78" spans="1:6">
      <c r="A78" s="336"/>
      <c r="B78" s="336"/>
      <c r="C78" s="336"/>
      <c r="D78" s="336"/>
    </row>
    <row r="79" spans="1:6">
      <c r="A79" s="337"/>
      <c r="B79" s="337"/>
      <c r="C79" s="336"/>
      <c r="D79" s="336"/>
    </row>
    <row r="80" spans="1:6">
      <c r="A80" s="338"/>
      <c r="B80" s="339" t="s">
        <v>598</v>
      </c>
      <c r="C80" s="340"/>
      <c r="E80" s="341" t="s">
        <v>597</v>
      </c>
      <c r="F80" s="339"/>
    </row>
    <row r="81" spans="2:5">
      <c r="B81" s="161" t="s">
        <v>537</v>
      </c>
      <c r="E81" s="177" t="s">
        <v>577</v>
      </c>
    </row>
    <row r="82" spans="2:5" ht="16.5" customHeight="1">
      <c r="B82" s="338"/>
    </row>
    <row r="83" spans="2:5">
      <c r="E83" s="176"/>
    </row>
    <row r="84" spans="2:5" ht="6.6" customHeight="1"/>
    <row r="85" spans="2:5">
      <c r="B85" s="338"/>
      <c r="E85" s="176"/>
    </row>
    <row r="86" spans="2:5">
      <c r="B86" s="172"/>
    </row>
  </sheetData>
  <mergeCells count="38">
    <mergeCell ref="A33:B33"/>
    <mergeCell ref="A2:F2"/>
    <mergeCell ref="A3:F3"/>
    <mergeCell ref="A4:F4"/>
    <mergeCell ref="A17:C17"/>
    <mergeCell ref="A25:B25"/>
    <mergeCell ref="A27:B27"/>
    <mergeCell ref="A29:B29"/>
    <mergeCell ref="A30:B30"/>
    <mergeCell ref="A31:B31"/>
    <mergeCell ref="A1:F1"/>
    <mergeCell ref="A51:B51"/>
    <mergeCell ref="A53:B53"/>
    <mergeCell ref="A55:B55"/>
    <mergeCell ref="C55:D56"/>
    <mergeCell ref="A35:B35"/>
    <mergeCell ref="A37:B37"/>
    <mergeCell ref="A39:B39"/>
    <mergeCell ref="A43:B43"/>
    <mergeCell ref="A47:B47"/>
    <mergeCell ref="A34:B34"/>
    <mergeCell ref="A19:C19"/>
    <mergeCell ref="A22:B22"/>
    <mergeCell ref="C22:D22"/>
    <mergeCell ref="A23:B23"/>
    <mergeCell ref="C23:D23"/>
    <mergeCell ref="A41:B41"/>
    <mergeCell ref="A49:B49"/>
    <mergeCell ref="E69:F69"/>
    <mergeCell ref="A60:B60"/>
    <mergeCell ref="E68:F68"/>
    <mergeCell ref="A45:B45"/>
    <mergeCell ref="A46:B46"/>
    <mergeCell ref="A57:B57"/>
    <mergeCell ref="A58:B58"/>
    <mergeCell ref="A62:B62"/>
    <mergeCell ref="A63:B63"/>
    <mergeCell ref="C65:F65"/>
  </mergeCells>
  <printOptions horizontalCentered="1"/>
  <pageMargins left="0" right="0" top="0.59055118110236227" bottom="0" header="0" footer="0"/>
  <pageSetup paperSize="9" scale="5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ndn+rgYPnUXHUCiSg1If/0gNSVwYxiHnG4mQ+ZNnIfs=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r7Ya8i9seY06/jIXit1to7BtKy8KfPGu8E/vua3PYeA=</DigestValue>
    </Reference>
  </SignedInfo>
  <SignatureValue>WZgX8zQJRvudOrVADgp0Ft6aicoBMmBAFu6+xTIAMgG7It926x+vQPmnmK2qE/Om/bQufP6rct+c
daxIzFX7g5mbtYtfJAMAiHErVF6HPUgRngQxkYGLVpR5PJT2qeDOJGK8mnQ/Xx1KH4Ov3BflCQYK
FHBoXlQ0lBmGSPusxCVgqC83erkm9aizeZVZdjcUmCzfcMSnbPBc8LFuW70bZgjjC41v/Z9l950M
JGM7rZ2ZWRGB8C4gQNSy5ysjAxNRO94wwnhbUWiwCTRJxEgRI4k28t7MHQqMY8sz225PWoYVSbBK
JLZAn9zzde5auoNQjEY3BZd+vBZUOVIliIgbiA==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UfKemV9gfQL9mj8hGdlK4cmkzJtcGbE53ROl/vDNaXk=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4i/moAHyIapUqV8/RFTApOm7FunXCwNKvyp5WNKPkkk=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R6qMmAm6J1dGXUxHDrTB6Nvyy/otHX8I+VM9db3dML4=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VCZ/lxny2ICVHaa8uXPTBah3TPYra3u9njOBMRfjihs=</DigestValue>
      </Reference>
      <Reference URI="/xl/styles.xml?ContentType=application/vnd.openxmlformats-officedocument.spreadsheetml.styles+xml">
        <DigestMethod Algorithm="http://www.w3.org/2001/04/xmlenc#sha256"/>
        <DigestValue>hBOMUz5Bx8M4n8j/dnN7dZ5MJD3FL3E1B1ZCrvGtA+c=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QZ40olnEgX0p+eREsQVss1Ag1tG+IbV4FzF4iqvLisw=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SbDa7ICs/SvDC6h8h2J6qe46Nlzonx5abvnLgWULO64=</DigestValue>
      </Reference>
      <Reference URI="/xl/worksheets/sheet3.xml?ContentType=application/vnd.openxmlformats-officedocument.spreadsheetml.worksheet+xml">
        <DigestMethod Algorithm="http://www.w3.org/2001/04/xmlenc#sha256"/>
        <DigestValue>ew1C50w9nZ59IXSda0X8Kj9Wka4F7UzHPL7Jsej5WEQ=</DigestValue>
      </Reference>
      <Reference URI="/xl/worksheets/sheet4.xml?ContentType=application/vnd.openxmlformats-officedocument.spreadsheetml.worksheet+xml">
        <DigestMethod Algorithm="http://www.w3.org/2001/04/xmlenc#sha256"/>
        <DigestValue>bpTD6fJzVKejBTLOYg4DzJDLHylu9tWm2LN6wPbVeoc=</DigestValue>
      </Reference>
      <Reference URI="/xl/worksheets/sheet5.xml?ContentType=application/vnd.openxmlformats-officedocument.spreadsheetml.worksheet+xml">
        <DigestMethod Algorithm="http://www.w3.org/2001/04/xmlenc#sha256"/>
        <DigestValue>HuwumZl2RoCfX/t5MmcqofhPOnF9umSJaHeAMq10Hx0=</DigestValue>
      </Reference>
      <Reference URI="/xl/worksheets/sheet6.xml?ContentType=application/vnd.openxmlformats-officedocument.spreadsheetml.worksheet+xml">
        <DigestMethod Algorithm="http://www.w3.org/2001/04/xmlenc#sha256"/>
        <DigestValue>NcCFlq1kmrME0kampMO5n0vI2vafvhA1GZdOI3mOFb8=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2026-08-05T03:39:33Z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2026-08-05T03:39:33Z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cAgw3DEtA6raJaL79kC7bRXGG0wQ/I43s7R5S5vMeUw=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SSwCh+PkFDdo3fzMs8lddDv34qaJdyI+auT84UFxaoo=</DigestValue>
    </Reference>
  </SignedInfo>
  <SignatureValue>xsV5hblJB4utlg5H579e8mdOEyDEvRsnTH+2U5IhH8y6pk2Y9FNu5ULvZ6KWvF2YTSr5mLX6j1bl
on5/KSDa3XXiIUaxeYUFz6AXF22siC8VbvSwg2nCIO9EXN3pfOQhCGhMvtI8ttrvk+nqjKa5PPR8
Jq1EtiQp3XtoaVo+qDymmcTLPacT9+2/QZgfbAELvgdM0Xj0zOkkE7Off0eKcPLJtVyIH9t/btzJ
d57OcgLBRrPNi6nvEWQh0/lEugepM+0BvI+S77c4IQqG+JnmvBPqnt1/4A5yks5zyRwqZbcab+3h
TefvLL/StoiKWSRJ+G/+uX2PDq7e9FYU4S6rbQ==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UfKemV9gfQL9mj8hGdlK4cmkzJtcGbE53ROl/vDNaXk=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4i/moAHyIapUqV8/RFTApOm7FunXCwNKvyp5WNKPkkk=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R6qMmAm6J1dGXUxHDrTB6Nvyy/otHX8I+VM9db3dML4=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VCZ/lxny2ICVHaa8uXPTBah3TPYra3u9njOBMRfjihs=</DigestValue>
      </Reference>
      <Reference URI="/xl/styles.xml?ContentType=application/vnd.openxmlformats-officedocument.spreadsheetml.styles+xml">
        <DigestMethod Algorithm="http://www.w3.org/2001/04/xmlenc#sha256"/>
        <DigestValue>hBOMUz5Bx8M4n8j/dnN7dZ5MJD3FL3E1B1ZCrvGtA+c=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QZ40olnEgX0p+eREsQVss1Ag1tG+IbV4FzF4iqvLisw=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SbDa7ICs/SvDC6h8h2J6qe46Nlzonx5abvnLgWULO64=</DigestValue>
      </Reference>
      <Reference URI="/xl/worksheets/sheet3.xml?ContentType=application/vnd.openxmlformats-officedocument.spreadsheetml.worksheet+xml">
        <DigestMethod Algorithm="http://www.w3.org/2001/04/xmlenc#sha256"/>
        <DigestValue>ew1C50w9nZ59IXSda0X8Kj9Wka4F7UzHPL7Jsej5WEQ=</DigestValue>
      </Reference>
      <Reference URI="/xl/worksheets/sheet4.xml?ContentType=application/vnd.openxmlformats-officedocument.spreadsheetml.worksheet+xml">
        <DigestMethod Algorithm="http://www.w3.org/2001/04/xmlenc#sha256"/>
        <DigestValue>bpTD6fJzVKejBTLOYg4DzJDLHylu9tWm2LN6wPbVeoc=</DigestValue>
      </Reference>
      <Reference URI="/xl/worksheets/sheet5.xml?ContentType=application/vnd.openxmlformats-officedocument.spreadsheetml.worksheet+xml">
        <DigestMethod Algorithm="http://www.w3.org/2001/04/xmlenc#sha256"/>
        <DigestValue>HuwumZl2RoCfX/t5MmcqofhPOnF9umSJaHeAMq10Hx0=</DigestValue>
      </Reference>
      <Reference URI="/xl/worksheets/sheet6.xml?ContentType=application/vnd.openxmlformats-officedocument.spreadsheetml.worksheet+xml">
        <DigestMethod Algorithm="http://www.w3.org/2001/04/xmlenc#sha256"/>
        <DigestValue>NcCFlq1kmrME0kampMO5n0vI2vafvhA1GZdOI3mOFb8=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2026-08-05T09:58:11Z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2026-08-05T09:58:11Z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2026-07-08T02:07:39Z</cp:lastPrinted>
  <dcterms:created xsi:type="dcterms:W3CDTF">2014-09-25T08:23:57Z</dcterms:created>
  <dcterms:modified xsi:type="dcterms:W3CDTF">2026-08-05T02:10:42Z</dcterms:modified>
</cp:coreProperties>
</file>