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6\"/>
    </mc:Choice>
  </mc:AlternateContent>
  <bookViews>
    <workbookView xWindow="0" yWindow="0" windowWidth="28800" windowHeight="106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20" i="27" s="1"/>
  <c r="E19" i="27" l="1"/>
  <c r="E18" i="27"/>
  <c r="F31" i="27"/>
  <c r="F45" i="27" l="1"/>
  <c r="F30" i="27"/>
  <c r="F37" i="27" s="1"/>
  <c r="F39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<sst xmlns="http://schemas.openxmlformats.org/spreadsheetml/2006/main" count="1396" uniqueCount="603">
  <si>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</si>
  <si>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</si>
  <si>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</si>
  <si>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</si>
  <si>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</si>
  <si>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</si>
  <si>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</si>
  <si>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</si>
  <si>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</si>
  <si>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</si>
  <si>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</si>
  <si>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</si>
  <si>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</si>
  <si>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</si>
  <si>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</si>
  <si>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</si>
  <si>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</si>
  <si>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</si>
  <si>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</si>
  <si>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</si>
  <si>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</si>
  <si>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</si>
  <si>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</si>
  <si>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</si>
  <si>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</si>
  <si>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</si>
  <si>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</si>
  <si>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</si>
  <si>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</si>
  <si>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</si>
  <si>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</si>
  <si>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</si>
  <si>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</si>
  <si>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</si>
  <si>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</si>
  <si>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</si>
  <si>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</si>
  <si>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</si>
  <si>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</si>
  <si>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</si>
  <si>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</si>
  <si>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</si>
  <si>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</si>
  <si>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</si>
  <si>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</si>
  <si>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</si>
  <si>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</si>
  <si>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</si>
  <si>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</si>
  <si>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</si>
  <si>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</si>
  <si>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</si>
  <si>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</si>
  <si>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</si>
  <si>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</si>
  <si>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</si>
  <si>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</si>
  <si>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</si>
  <si>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</si>
  <si>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</si>
  <si>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</si>
  <si>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</si>
  <si>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</si>
  <si>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</si>
  <si>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</si>
  <si>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</si>
  <si>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</si>
  <si>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</si>
  <si>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</si>
  <si>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</si>
  <si>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</si>
  <si>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</si>
  <si>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</si>
  <si>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</si>
  <si>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</si>
  <si>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</si>
  <si>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</si>
  <si>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</si>
  <si>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</si>
  <si>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</si>
  <si>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</si>
  <si>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</si>
  <si>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</si>
  <si>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</si>
  <si>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</si>
  <si>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</si>
  <si>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</si>
  <si>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</si>
  <si>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</si>
  <si>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</si>
  <si>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</si>
  <si>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</si>
  <si>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</si>
  <si>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</si>
  <si>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</si>
  <si>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</si>
  <si>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</si>
  <si>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</si>
  <si>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</si>
  <si>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</si>
  <si>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</si>
  <si>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</si>
  <si>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</si>
  <si>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</si>
  <si>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</si>
  <si>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</si>
  <si>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</si>
  <si>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</si>
  <si>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</si>
  <si>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</si>
  <si>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</si>
  <si>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</si>
  <si>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</si>
  <si>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</si>
  <si>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</si>
  <si>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</si>
  <si>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</si>
  <si>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</si>
  <si>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</si>
  <si>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</si>
  <si>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</si>
  <si>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</si>
  <si>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</si>
  <si>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</si>
  <si>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</si>
  <si>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</si>
  <si>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</si>
  <si>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</si>
  <si>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</si>
  <si>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</si>
  <si>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</si>
  <si>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</si>
  <si>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</si>
  <si>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</si>
  <si>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</si>
  <si>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</si>
  <si>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</si>
  <si>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</si>
  <si>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</si>
  <si>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</si>
  <si>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</si>
  <si>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</si>
  <si>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</si>
  <si>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</si>
  <si>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</si>
  <si>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</si>
  <si>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</si>
  <si>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</si>
  <si>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</si>
  <si>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</si>
  <si>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</si>
  <si>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</si>
  <si>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</si>
  <si>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</si>
  <si>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</si>
  <si>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</si>
  <si>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</si>
  <si>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</si>
  <si>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</si>
  <si>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</si>
  <si>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</si>
  <si>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</si>
  <si>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</si>
  <si>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</si>
  <si>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</si>
  <si>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</si>
  <si>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</si>
  <si>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</si>
  <si>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</si>
  <si>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</si>
  <si>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</si>
  <si>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</si>
  <si>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</si>
  <si>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</si>
  <si>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</si>
  <si>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</si>
  <si>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</si>
  <si>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</si>
  <si>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</si>
  <si>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</si>
  <si>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</si>
  <si>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</si>
  <si>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</si>
  <si>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</si>
  <si>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</si>
  <si>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</si>
  <si>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</si>
  <si>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</si>
  <si>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</si>
  <si>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</si>
  <si>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</si>
  <si>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</si>
  <si>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</si>
  <si>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</si>
  <si>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</si>
  <si>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</si>
  <si>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</si>
  <si>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</si>
  <si>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</si>
  <si>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</si>
  <si>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</si>
  <si>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</si>
  <si>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</si>
  <si>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</si>
  <si>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</si>
  <si>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</si>
  <si>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</si>
  <si>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</si>
  <si>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</si>
  <si>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</si>
  <si>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</si>
  <si>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</si>
  <si>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</si>
  <si>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</si>
  <si>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</si>
  <si>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</si>
  <si>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</si>
  <si>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</si>
  <si>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</si>
  <si>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</si>
  <si>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</si>
  <si>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</si>
  <si>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</si>
  <si>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</si>
  <si>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</si>
  <si>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</si>
  <si>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</si>
  <si>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</si>
  <si>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</si>
  <si>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</si>
  <si>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</si>
  <si>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</si>
  <si>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</si>
  <si>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</si>
  <si>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</si>
  <si>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</si>
  <si>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</si>
  <si>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</si>
  <si>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</si>
  <si>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</si>
  <si>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</si>
  <si>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</si>
  <si>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</si>
  <si>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</si>
  <si>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</si>
  <si>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</si>
  <si>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</si>
  <si>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</si>
  <si>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</si>
  <si>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</si>
  <si>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</si>
  <si>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</si>
  <si>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</si>
  <si>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</si>
  <si>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</si>
  <si>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</si>
  <si>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</si>
  <si>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</si>
  <si>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</si>
  <si>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</si>
  <si>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</si>
  <si>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</si>
  <si>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</si>
  <si>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</si>
  <si>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</si>
  <si>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</si>
  <si>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</si>
  <si>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</si>
  <si>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</si>
  <si>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</si>
  <si>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</si>
  <si>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</si>
  <si>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</si>
  <si>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</si>
  <si>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</si>
  <si>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</si>
  <si>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</si>
  <si>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</si>
  <si>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</si>
  <si>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</si>
  <si>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</si>
  <si>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</si>
  <si>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</si>
  <si>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</si>
  <si>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</si>
  <si>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</si>
  <si>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</si>
  <si>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</si>
  <si>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</si>
  <si>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</si>
  <si>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</si>
  <si>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</si>
  <si>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</si>
  <si>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</si>
  <si>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</si>
  <si>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</si>
  <si>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</si>
  <si>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</si>
  <si>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</si>
  <si>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</si>
  <si>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</si>
  <si>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</si>
  <si>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</si>
  <si>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</si>
  <si>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</si>
  <si>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</si>
  <si>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</si>
  <si>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</si>
  <si>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</si>
  <si>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</si>
  <si>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</si>
  <si>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</si>
  <si>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</si>
  <si>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</si>
  <si>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</si>
  <si>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</si>
  <si>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</si>
  <si>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</si>
  <si>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</si>
  <si>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</si>
  <si>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</si>
  <si>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</si>
  <si>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</si>
  <si>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</si>
  <si>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</si>
  <si>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</si>
  <si>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</si>
  <si>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</si>
  <si>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</si>
  <si>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</si>
  <si>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</si>
  <si>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</si>
  <si>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</si>
  <si>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</si>
  <si>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</si>
  <si>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</si>
  <si>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</si>
  <si>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</si>
  <si>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</si>
  <si>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</si>
  <si>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</si>
  <si>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</si>
  <si>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</si>
  <si>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</si>
  <si>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</si>
  <si>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</si>
  <si>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</si>
  <si>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</si>
  <si>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</si>
  <si>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</si>
  <si>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</si>
  <si>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</si>
  <si>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</si>
  <si>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</si>
  <si>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</si>
  <si>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</si>
  <si>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</si>
  <si>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</si>
  <si>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</si>
  <si>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</si>
  <si>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</si>
  <si>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</si>
  <si>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</si>
  <si>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</si>
  <si>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</si>
  <si>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</si>
  <si>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</si>
  <si>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</si>
  <si>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</si>
  <si>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</si>
  <si>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</si>
  <si>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</si>
  <si>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</si>
  <si>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</si>
  <si>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</si>
  <si>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</si>
  <si>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</si>
  <si>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</si>
  <si>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</si>
  <si>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</si>
  <si>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</si>
  <si>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</si>
  <si>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</si>
  <si>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</si>
  <si>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</si>
  <si>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</si>
  <si>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</si>
  <si>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</si>
  <si>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</si>
  <si>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</si>
  <si>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</si>
  <si>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</si>
  <si>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</si>
  <si>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</si>
  <si>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</si>
  <si>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</si>
  <si>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</si>
  <si>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</si>
  <si>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</si>
  <si>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</si>
  <si>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</si>
  <si>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</si>
  <si>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</si>
  <si>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</si>
  <si>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</si>
  <si>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</si>
  <si>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</si>
  <si>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</si>
  <si>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</si>
  <si>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</si>
  <si>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</si>
  <si>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</si>
  <si>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</si>
  <si>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</si>
  <si>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</si>
  <si>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</si>
  <si>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</si>
  <si>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</si>
  <si>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</si>
  <si>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</si>
  <si>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</si>
  <si>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</si>
  <si>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</si>
  <si>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</si>
  <si>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</si>
  <si>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</si>
  <si>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</si>
  <si>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</si>
  <si>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</si>
  <si>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</si>
  <si>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</si>
  <si>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</si>
  <si>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</si>
  <si>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</si>
  <si>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</si>
  <si>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</si>
  <si>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</si>
  <si>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</si>
  <si>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</si>
  <si>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</si>
  <si>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</si>
  <si>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</si>
  <si>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</si>
  <si>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</si>
  <si>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</si>
  <si>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</si>
  <si>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</si>
  <si>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</si>
  <si>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</si>
  <si>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</si>
  <si>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</si>
  <si>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</si>
  <si>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</si>
  <si>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</si>
  <si>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</si>
  <si>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</si>
  <si>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</si>
  <si>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</si>
  <si>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</si>
  <si>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</si>
  <si>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</si>
  <si>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</si>
  <si>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</si>
  <si>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</si>
  <si>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</si>
  <si>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</si>
  <si>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</si>
  <si>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</si>
  <si>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</si>
  <si>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</si>
  <si>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</si>
  <si>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</si>
  <si>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</si>
  <si>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</si>
  <si>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</si>
  <si>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</si>
  <si>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</si>
  <si>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</si>
  <si>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</si>
  <si>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</si>
  <si>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</si>
  <si>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</si>
  <si>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</si>
  <si>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</si>
  <si>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</si>
  <si>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</si>
  <si>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</si>
  <si>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</si>
  <si>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</si>
  <si>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</si>
  <si>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</si>
  <si>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</si>
  <si>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</si>
  <si>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</si>
  <si>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</si>
  <si>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</si>
  <si>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</si>
  <si>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</si>
  <si>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</si>
  <si>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</si>
  <si>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</si>
  <si>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</si>
  <si>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</si>
  <si>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</si>
  <si>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</si>
  <si>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</si>
  <si>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</si>
  <si>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</si>
  <si>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</si>
  <si>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</si>
  <si>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</si>
  <si>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</si>
  <si>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</si>
  <si>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</si>
  <si>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</si>
  <si>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</si>
  <si>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</si>
  <si>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</si>
  <si>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</si>
  <si>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</si>
  <si>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</si>
  <si>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</si>
  <si>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</si>
  <si>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</si>
  <si>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</si>
  <si>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</si>
  <si>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</si>
  <si>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</si>
  <si>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</si>
  <si>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</si>
  <si>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</si>
  <si>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</si>
  <si>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</si>
  <si>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</si>
  <si>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</si>
  <si>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</si>
  <si>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</si>
  <si>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</si>
  <si>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</si>
  <si>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</si>
  <si>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</si>
  <si>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</si>
  <si>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</si>
  <si>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</si>
  <si>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</si>
  <si>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</si>
  <si>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</si>
  <si>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</si>
  <si>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</si>
  <si>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</si>
  <si>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</si>
  <si>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</si>
  <si>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</si>
  <si>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</si>
  <si>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</si>
  <si>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</si>
  <si>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</si>
  <si>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</si>
  <si>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</si>
  <si>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</si>
  <si>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</si>
  <si>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</si>
  <si>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</si>
  <si>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</si>
  <si>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</si>
  <si>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</si>
  <si>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</si>
  <si>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</si>
  <si>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</si>
  <si>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</si>
  <si>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</si>
  <si>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</si>
  <si>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</si>
  <si>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</si>
  <si>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</si>
  <si>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</si>
  <si>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</si>
  <si>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</si>
  <si>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</si>
  <si>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</si>
  <si>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</si>
  <si>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</si>
  <si>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</si>
  <si>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</si>
  <si>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</si>
  <si>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</si>
  <si>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</si>
  <si>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</si>
  <si>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</si>
  <si>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</si>
  <si>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</si>
  <si>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</si>
  <si>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</si>
  <si>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</si>
  <si>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</si>
  <si>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</si>
  <si>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</si>
  <si>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</si>
  <si>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</si>
  <si>
    <t>Phí Tuấn Thành</t>
  </si>
  <si>
    <t>Tổng Giám đốc</t>
  </si>
  <si>
    <t>144,572,522,983</t>
  </si>
  <si>
    <t>13,915.07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</si>
</sst>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164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165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41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41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43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165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165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165" fontId="5" fillId="22" borderId="19" xfId="87" applyFont="1" applyFill="1" applyBorder="1" applyProtection="1">
      <protection locked="0"/>
    </xf>
    <xf numFmtId="165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5" fontId="5" fillId="28" borderId="22" xfId="87" applyFont="1" applyFill="1" applyBorder="1" applyAlignment="1" applyProtection="1">
      <alignment horizontal="center" vertical="center" wrapText="1"/>
      <protection locked="0"/>
    </xf>
    <xf numFmtId="165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5" fontId="3" fillId="28" borderId="25" xfId="87" applyFont="1" applyFill="1" applyBorder="1" applyAlignment="1" applyProtection="1">
      <alignment vertical="center"/>
      <protection locked="0"/>
    </xf>
    <xf numFmtId="165" fontId="3" fillId="28" borderId="26" xfId="87" applyFont="1" applyFill="1" applyBorder="1" applyAlignment="1" applyProtection="1">
      <alignment vertical="center"/>
      <protection locked="0"/>
    </xf>
    <xf numFmtId="165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165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5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5" fontId="55" fillId="0" borderId="0" xfId="64" applyFont="1"/>
    <xf numFmtId="0" fontId="55" fillId="0" borderId="0" xfId="0" applyFont="1" applyAlignment="1">
      <alignment vertical="center"/>
    </xf>
    <xf numFmtId="165" fontId="55" fillId="0" borderId="0" xfId="64" applyFont="1" applyAlignment="1">
      <alignment vertical="center"/>
    </xf>
    <xf numFmtId="165" fontId="55" fillId="0" borderId="0" xfId="64" applyFont="1" applyAlignment="1" applyProtection="1">
      <alignment vertical="center"/>
      <protection locked="0"/>
    </xf>
    <xf numFmtId="165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5" fontId="55" fillId="30" borderId="0" xfId="64" applyFont="1" applyFill="1" applyAlignment="1">
      <alignment vertical="center"/>
    </xf>
    <xf numFmtId="165" fontId="55" fillId="30" borderId="0" xfId="0" applyNumberFormat="1" applyFont="1" applyFill="1" applyAlignment="1">
      <alignment vertical="center"/>
    </xf>
    <xf numFmtId="165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165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165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5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5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165" fontId="3" fillId="0" borderId="16" xfId="88" applyFont="1" applyFill="1" applyBorder="1" applyAlignment="1" applyProtection="1">
      <alignment horizontal="center" vertical="center"/>
      <protection locked="0"/>
    </xf>
    <xf numFmtId="165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5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5" fontId="50" fillId="0" borderId="0" xfId="64" applyFont="1" applyAlignment="1"/>
    <xf numFmtId="165" fontId="63" fillId="0" borderId="0" xfId="64" applyFont="1"/>
    <xf numFmtId="165" fontId="64" fillId="0" borderId="0" xfId="64" applyFont="1" applyAlignment="1"/>
    <xf numFmtId="165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43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43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165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165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43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43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165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171" fontId="11" fillId="0" borderId="51" xfId="65" applyNumberFormat="1" applyFont="1" applyFill="1" applyBorder="1" applyAlignment="1">
      <alignment horizontal="right"/>
    </xf>
    <xf numFmtId="165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70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70" fontId="173" fillId="29" borderId="0" xfId="460" applyFont="1" applyFill="1" applyBorder="1" applyAlignment="1">
      <alignment vertical="center"/>
    </xf>
    <xf numFmtId="0" fontId="47" fillId="0" borderId="0" xfId="459" applyFont="1" applyFill="1" applyBorder="1" applyAlignment="1">
      <alignment horizontal="left" vertical="center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171" fontId="11" fillId="0" borderId="19" xfId="64" applyNumberFormat="1" applyFont="1" applyFill="1" applyBorder="1" applyAlignment="1">
      <alignment wrapText="1"/>
    </xf>
    <xf numFmtId="0" fontId="48" fillId="0" borderId="30" xfId="0" applyFont="1" applyBorder="1" applyAlignment="1">
      <alignment horizontal="justify"/>
    </xf>
    <xf numFmtId="0" fontId="45" fillId="0" borderId="30" xfId="0" applyFont="1" applyBorder="1" applyAlignment="1">
      <alignment horizontal="center"/>
    </xf>
    <xf numFmtId="0" fontId="48" fillId="0" borderId="30" xfId="0" applyFont="1" applyBorder="1"/>
    <xf numFmtId="223" fontId="48" fillId="0" borderId="0" xfId="0" applyNumberFormat="1" applyFont="1" applyAlignment="1">
      <alignment horizontal="left"/>
    </xf>
    <xf numFmtId="0" fontId="47" fillId="0" borderId="0" xfId="695" applyNumberFormat="1" applyFont="1" applyFill="1" applyBorder="1" applyAlignment="1">
      <alignment vertical="center"/>
    </xf>
    <xf numFmtId="170" fontId="173" fillId="0" borderId="0" xfId="457" applyFont="1" applyFill="1" applyBorder="1" applyAlignment="1">
      <alignment vertical="center"/>
    </xf>
    <xf numFmtId="0" fontId="47" fillId="0" borderId="0" xfId="459" applyFont="1" applyFill="1" applyBorder="1"/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170" fontId="11" fillId="0" borderId="0" xfId="457" applyFont="1" applyFill="1" applyAlignment="1">
      <alignment vertical="center"/>
    </xf>
    <xf numFmtId="0" fontId="11" fillId="0" borderId="0" xfId="459" applyFont="1" applyFill="1" applyBorder="1"/>
    <xf numFmtId="0" fontId="82" fillId="0" borderId="0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/>
    </xf>
    <xf numFmtId="0" fontId="48" fillId="0" borderId="0" xfId="0" applyFont="1" applyFill="1" applyBorder="1" applyAlignment="1"/>
    <xf numFmtId="0" fontId="48" fillId="0" borderId="0" xfId="0" applyFont="1" applyFill="1" applyBorder="1"/>
    <xf numFmtId="0" fontId="11" fillId="0" borderId="0" xfId="558" applyNumberFormat="1" applyFont="1" applyFill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165" fontId="55" fillId="0" borderId="0" xfId="64" applyFont="1" applyAlignment="1">
      <alignment horizontal="center" vertical="center"/>
    </xf>
    <xf numFmtId="165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5" fontId="55" fillId="38" borderId="0" xfId="69" applyFont="1" applyFill="1" applyAlignment="1" applyProtection="1">
      <alignment horizontal="center"/>
      <protection locked="0"/>
    </xf>
    <xf numFmtId="165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5" fontId="3" fillId="22" borderId="32" xfId="87" applyFont="1" applyFill="1" applyBorder="1" applyAlignment="1" applyProtection="1">
      <alignment horizontal="center"/>
      <protection locked="0"/>
    </xf>
    <xf numFmtId="165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45" fillId="0" borderId="30" xfId="0" applyFont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7" fillId="0" borderId="0" xfId="695" applyNumberFormat="1" applyFont="1" applyFill="1" applyBorder="1" applyAlignment="1">
      <alignment horizontal="left" vertical="center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2" t="s">
        <v>50</v>
      </c>
      <c r="B2" s="323"/>
      <c r="C2" s="323"/>
      <c r="D2" s="323"/>
      <c r="E2" s="323"/>
      <c r="F2" s="32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4" t="s">
        <v>51</v>
      </c>
      <c r="D3" s="324"/>
      <c r="E3" s="324"/>
      <c r="F3" s="324"/>
      <c r="G3" s="324"/>
      <c r="H3" s="324"/>
      <c r="I3" s="324"/>
      <c r="J3" s="324"/>
      <c r="K3" s="324"/>
      <c r="L3" s="324"/>
      <c r="M3" s="306" t="s">
        <v>23</v>
      </c>
      <c r="N3" s="314"/>
      <c r="O3" s="315" t="s">
        <v>24</v>
      </c>
      <c r="P3" s="316"/>
      <c r="Q3" s="306" t="s">
        <v>5</v>
      </c>
      <c r="R3" s="306"/>
      <c r="S3" s="314"/>
      <c r="T3" s="317"/>
      <c r="U3" s="308" t="s">
        <v>26</v>
      </c>
      <c r="V3" s="309"/>
      <c r="W3" s="310" t="s">
        <v>25</v>
      </c>
    </row>
    <row r="4" spans="1:23" ht="12.75" customHeight="1">
      <c r="A4" s="314" t="s">
        <v>27</v>
      </c>
      <c r="B4" s="306" t="s">
        <v>28</v>
      </c>
      <c r="C4" s="306" t="s">
        <v>29</v>
      </c>
      <c r="D4" s="306" t="s">
        <v>30</v>
      </c>
      <c r="E4" s="306" t="s">
        <v>31</v>
      </c>
      <c r="F4" s="306" t="s">
        <v>32</v>
      </c>
      <c r="G4" s="306" t="s">
        <v>33</v>
      </c>
      <c r="H4" s="318" t="s">
        <v>52</v>
      </c>
      <c r="I4" s="306" t="s">
        <v>34</v>
      </c>
      <c r="J4" s="317"/>
      <c r="K4" s="306" t="s">
        <v>35</v>
      </c>
      <c r="L4" s="306" t="s">
        <v>36</v>
      </c>
      <c r="M4" s="306" t="s">
        <v>35</v>
      </c>
      <c r="N4" s="306" t="s">
        <v>37</v>
      </c>
      <c r="O4" s="306" t="s">
        <v>35</v>
      </c>
      <c r="P4" s="306" t="s">
        <v>37</v>
      </c>
      <c r="Q4" s="306" t="s">
        <v>38</v>
      </c>
      <c r="R4" s="306" t="s">
        <v>39</v>
      </c>
      <c r="S4" s="306" t="s">
        <v>36</v>
      </c>
      <c r="T4" s="306" t="s">
        <v>39</v>
      </c>
      <c r="U4" s="318" t="s">
        <v>36</v>
      </c>
      <c r="V4" s="306" t="s">
        <v>39</v>
      </c>
      <c r="W4" s="311"/>
    </row>
    <row r="5" spans="1:23">
      <c r="A5" s="317"/>
      <c r="B5" s="317"/>
      <c r="C5" s="317"/>
      <c r="D5" s="317"/>
      <c r="E5" s="317"/>
      <c r="F5" s="317"/>
      <c r="G5" s="317"/>
      <c r="H5" s="319"/>
      <c r="I5" s="106" t="s">
        <v>40</v>
      </c>
      <c r="J5" s="106" t="s">
        <v>41</v>
      </c>
      <c r="K5" s="317"/>
      <c r="L5" s="317"/>
      <c r="M5" s="317"/>
      <c r="N5" s="317"/>
      <c r="O5" s="317"/>
      <c r="P5" s="317"/>
      <c r="Q5" s="313"/>
      <c r="R5" s="313"/>
      <c r="S5" s="317"/>
      <c r="T5" s="313"/>
      <c r="U5" s="319"/>
      <c r="V5" s="307"/>
      <c r="W5" s="312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0" t="s">
        <v>5</v>
      </c>
      <c r="B179" s="321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7" t="s">
        <v>210</v>
      </c>
      <c r="B1" s="327"/>
      <c r="C1" s="327"/>
      <c r="D1" s="327"/>
      <c r="E1" s="327"/>
      <c r="F1" s="327"/>
      <c r="G1" s="327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8" t="e">
        <f>#REF!</f>
        <v>#REF!</v>
      </c>
      <c r="C2" s="329"/>
      <c r="D2" s="329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0"/>
      <c r="C3" s="330"/>
      <c r="D3" s="330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1">
        <v>41948</v>
      </c>
      <c r="C4" s="331"/>
      <c r="D4" s="331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1">
        <v>41949</v>
      </c>
      <c r="C5" s="331"/>
      <c r="D5" s="331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0">
        <v>111000</v>
      </c>
      <c r="C6" s="330"/>
      <c r="D6" s="330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1" t="s">
        <v>226</v>
      </c>
      <c r="C9" s="331"/>
      <c r="D9" s="331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0" t="e">
        <f>VLOOKUP(I11,#REF!,4,0)*1000</f>
        <v>#REF!</v>
      </c>
      <c r="C11" s="330"/>
      <c r="D11" s="330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0">
        <v>10000</v>
      </c>
      <c r="C17" s="330"/>
      <c r="D17" s="330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0">
        <v>10000</v>
      </c>
      <c r="C19" s="330"/>
      <c r="D19" s="330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1"/>
      <c r="C21" s="331"/>
      <c r="D21" s="331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2" t="s">
        <v>241</v>
      </c>
      <c r="F23" s="332"/>
      <c r="G23" s="332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4" t="s">
        <v>328</v>
      </c>
      <c r="F1" s="334"/>
      <c r="G1" s="335" t="s">
        <v>329</v>
      </c>
      <c r="H1" s="335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6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6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6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3" t="s">
        <v>398</v>
      </c>
      <c r="C62" s="333" t="s">
        <v>310</v>
      </c>
      <c r="D62" s="333" t="s">
        <v>403</v>
      </c>
      <c r="E62" s="337">
        <v>140130</v>
      </c>
      <c r="F62" s="337">
        <v>7</v>
      </c>
      <c r="G62" s="40">
        <v>215002</v>
      </c>
      <c r="H62" s="40">
        <v>0</v>
      </c>
    </row>
    <row r="63" spans="1:9" s="40" customFormat="1">
      <c r="B63" s="333"/>
      <c r="C63" s="333"/>
      <c r="D63" s="333"/>
      <c r="E63" s="337"/>
      <c r="F63" s="337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8" t="s">
        <v>20</v>
      </c>
      <c r="C32" s="338"/>
      <c r="D32" s="338"/>
      <c r="E32" s="338"/>
      <c r="F32" s="338"/>
      <c r="G32" s="338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8" t="s">
        <v>14</v>
      </c>
      <c r="C39" s="338"/>
      <c r="D39" s="338"/>
      <c r="E39" s="338"/>
      <c r="F39" s="338"/>
      <c r="G39" s="338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9"/>
      <c r="E43" s="340"/>
      <c r="F43" s="340"/>
      <c r="G43" s="340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A16" zoomScale="87" zoomScaleNormal="87" zoomScaleSheetLayoutView="87" workbookViewId="0">
      <selection activeCell="K37" sqref="K37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57" t="s">
        <v>561</v>
      </c>
      <c r="C1" s="357"/>
      <c r="D1" s="357"/>
      <c r="E1" s="357"/>
      <c r="F1" s="357"/>
      <c r="G1" s="357"/>
    </row>
    <row r="2" spans="2:7" ht="15.75" customHeight="1">
      <c r="B2" s="354" t="s">
        <v>562</v>
      </c>
      <c r="C2" s="354"/>
      <c r="D2" s="354"/>
      <c r="E2" s="354"/>
      <c r="F2" s="354"/>
      <c r="G2" s="354"/>
    </row>
    <row r="3" spans="2:7" ht="19.5" customHeight="1">
      <c r="B3" s="355" t="s">
        <v>581</v>
      </c>
      <c r="C3" s="355"/>
      <c r="D3" s="355"/>
      <c r="E3" s="355"/>
      <c r="F3" s="355"/>
      <c r="G3" s="355"/>
    </row>
    <row r="4" spans="2:7" ht="18" customHeight="1">
      <c r="B4" s="356" t="s">
        <v>563</v>
      </c>
      <c r="C4" s="356"/>
      <c r="D4" s="356"/>
      <c r="E4" s="356"/>
      <c r="F4" s="356"/>
      <c r="G4" s="356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57" t="s">
        <v>564</v>
      </c>
      <c r="C6" s="357"/>
      <c r="D6" s="357"/>
      <c r="E6" s="357"/>
      <c r="F6" s="357"/>
      <c r="G6" s="357"/>
    </row>
    <row r="7" spans="2:7" ht="15.75" customHeight="1">
      <c r="B7" s="357" t="s">
        <v>565</v>
      </c>
      <c r="C7" s="357"/>
      <c r="D7" s="357"/>
      <c r="E7" s="357"/>
      <c r="F7" s="357"/>
      <c r="G7" s="357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76" t="s">
        <v>570</v>
      </c>
      <c r="C18" s="376"/>
      <c r="D18" s="376"/>
      <c r="E18" s="161" t="str">
        <f>"Từ ngày "&amp;TEXT(G25+1,"dd/mm/yyyy")&amp;" đến "&amp;TEXT(F25,"dd/mm/yyyy")</f>
        <v>Từ ngày 08/06/2026 đến 14/06/2026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08/06/2026 to 14/06/2026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46188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66">
        <f>E20</f>
        <v>46188</v>
      </c>
      <c r="F21" s="366"/>
      <c r="G21" s="366"/>
      <c r="H21" s="366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8" t="s">
        <v>531</v>
      </c>
      <c r="C23" s="359"/>
      <c r="D23" s="358" t="s">
        <v>541</v>
      </c>
      <c r="E23" s="359"/>
      <c r="F23" s="263" t="s">
        <v>542</v>
      </c>
      <c r="G23" s="263" t="s">
        <v>542</v>
      </c>
      <c r="I23" s="179"/>
      <c r="L23" s="184"/>
    </row>
    <row r="24" spans="2:12" ht="15.75" customHeight="1">
      <c r="B24" s="360" t="s">
        <v>27</v>
      </c>
      <c r="C24" s="361"/>
      <c r="D24" s="362" t="s">
        <v>330</v>
      </c>
      <c r="E24" s="363"/>
      <c r="F24" s="185" t="s">
        <v>543</v>
      </c>
      <c r="G24" s="185" t="s">
        <v>543</v>
      </c>
      <c r="I24" s="179"/>
      <c r="L24" s="184"/>
    </row>
    <row r="25" spans="2:12" ht="15.75" customHeight="1">
      <c r="B25" s="264"/>
      <c r="C25" s="186"/>
      <c r="D25" s="187"/>
      <c r="E25" s="187"/>
      <c r="F25" s="188">
        <f>G25+7</f>
        <v>46187</v>
      </c>
      <c r="G25" s="188">
        <v>46180</v>
      </c>
      <c r="H25" s="189"/>
      <c r="I25" s="179"/>
      <c r="L25" s="184"/>
    </row>
    <row r="26" spans="2:12" ht="15.75" customHeight="1">
      <c r="B26" s="352" t="s">
        <v>572</v>
      </c>
      <c r="C26" s="353"/>
      <c r="D26" s="190" t="s">
        <v>544</v>
      </c>
      <c r="E26" s="190"/>
      <c r="F26" s="191"/>
      <c r="G26" s="265"/>
      <c r="I26" s="179"/>
      <c r="L26" s="192"/>
    </row>
    <row r="27" spans="2:12" ht="15.75" customHeight="1">
      <c r="B27" s="266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50">
        <v>1</v>
      </c>
      <c r="C28" s="351"/>
      <c r="D28" s="197" t="s">
        <v>546</v>
      </c>
      <c r="E28" s="198"/>
      <c r="F28" s="260"/>
      <c r="G28" s="267"/>
      <c r="I28" s="199"/>
      <c r="L28" s="192"/>
    </row>
    <row r="29" spans="2:12" ht="15.75" customHeight="1">
      <c r="B29" s="268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64">
        <v>1.1000000000000001</v>
      </c>
      <c r="C30" s="365"/>
      <c r="D30" s="203" t="s">
        <v>583</v>
      </c>
      <c r="E30" s="204"/>
      <c r="F30" s="163">
        <f>G34</f>
        <v>146353981920</v>
      </c>
      <c r="G30" s="163">
        <v>146417422889</v>
      </c>
      <c r="H30" s="205"/>
      <c r="I30" s="206"/>
      <c r="J30" s="205"/>
      <c r="K30" s="205"/>
      <c r="L30" s="184"/>
    </row>
    <row r="31" spans="2:12" ht="15.75" customHeight="1">
      <c r="B31" s="347">
        <v>1.2</v>
      </c>
      <c r="C31" s="348"/>
      <c r="D31" s="207" t="s">
        <v>584</v>
      </c>
      <c r="E31" s="208"/>
      <c r="F31" s="246">
        <f>G35</f>
        <v>14016.23</v>
      </c>
      <c r="G31" s="246">
        <v>14033.24</v>
      </c>
      <c r="H31" s="205"/>
      <c r="I31" s="206"/>
      <c r="J31" s="205"/>
      <c r="K31" s="205"/>
      <c r="L31" s="184"/>
    </row>
    <row r="32" spans="2:12" ht="15.75" customHeight="1">
      <c r="B32" s="350">
        <v>2</v>
      </c>
      <c r="C32" s="351"/>
      <c r="D32" s="197" t="s">
        <v>548</v>
      </c>
      <c r="E32" s="198"/>
      <c r="F32" s="247"/>
      <c r="G32" s="247"/>
      <c r="H32" s="205"/>
      <c r="I32" s="287"/>
      <c r="J32" s="205"/>
      <c r="K32" s="205"/>
      <c r="L32" s="184"/>
    </row>
    <row r="33" spans="2:12" ht="15.75" customHeight="1">
      <c r="B33" s="269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64">
        <v>2.1</v>
      </c>
      <c r="C34" s="365"/>
      <c r="D34" s="203" t="s">
        <v>585</v>
      </c>
      <c r="E34" s="204"/>
      <c r="F34" s="248" t="s">
        <v>601</v>
      </c>
      <c r="G34" s="163">
        <v>146353981920</v>
      </c>
      <c r="H34" s="205"/>
      <c r="I34" s="206"/>
      <c r="J34" s="205"/>
      <c r="K34" s="205"/>
      <c r="L34" s="210"/>
    </row>
    <row r="35" spans="2:12" ht="15.75" customHeight="1">
      <c r="B35" s="347">
        <v>2.2000000000000002</v>
      </c>
      <c r="C35" s="348"/>
      <c r="D35" s="211" t="s">
        <v>586</v>
      </c>
      <c r="E35" s="202"/>
      <c r="F35" s="246" t="s">
        <v>602</v>
      </c>
      <c r="G35" s="246">
        <v>14016.23</v>
      </c>
      <c r="H35" s="205"/>
      <c r="I35" s="206"/>
      <c r="J35" s="205"/>
      <c r="K35" s="205"/>
    </row>
    <row r="36" spans="2:12" ht="15.75" customHeight="1">
      <c r="B36" s="367">
        <v>3</v>
      </c>
      <c r="C36" s="368"/>
      <c r="D36" s="212" t="s">
        <v>575</v>
      </c>
      <c r="E36" s="213"/>
      <c r="F36" s="258"/>
      <c r="G36" s="270"/>
      <c r="H36" s="205"/>
      <c r="I36" s="206"/>
      <c r="J36" s="205"/>
      <c r="K36" s="205"/>
    </row>
    <row r="37" spans="2:12" ht="15.75" customHeight="1">
      <c r="B37" s="271"/>
      <c r="C37" s="214"/>
      <c r="D37" s="215" t="s">
        <v>576</v>
      </c>
      <c r="E37" s="216"/>
      <c r="F37" s="261">
        <f>F34-F30</f>
        <v>-1781458937</v>
      </c>
      <c r="G37" s="261">
        <v>-63440969</v>
      </c>
      <c r="H37" s="205"/>
      <c r="I37" s="206"/>
      <c r="J37" s="205"/>
      <c r="K37" s="205"/>
    </row>
    <row r="38" spans="2:12" ht="15.75" customHeight="1">
      <c r="B38" s="369">
        <v>3.1</v>
      </c>
      <c r="C38" s="370"/>
      <c r="D38" s="217" t="s">
        <v>550</v>
      </c>
      <c r="E38" s="218"/>
      <c r="F38" s="258"/>
      <c r="G38" s="270"/>
      <c r="H38" s="205"/>
      <c r="I38" s="206"/>
      <c r="J38" s="205"/>
      <c r="K38" s="205"/>
    </row>
    <row r="39" spans="2:12" ht="15.75" customHeight="1">
      <c r="B39" s="273"/>
      <c r="C39" s="219"/>
      <c r="D39" s="215" t="s">
        <v>551</v>
      </c>
      <c r="E39" s="220"/>
      <c r="F39" s="261">
        <f>F37-F41</f>
        <v>-1052953264</v>
      </c>
      <c r="G39" s="261">
        <v>-177980125</v>
      </c>
      <c r="H39" s="205"/>
      <c r="I39" s="206"/>
      <c r="J39" s="205"/>
      <c r="K39" s="205"/>
    </row>
    <row r="40" spans="2:12" ht="15.75" customHeight="1">
      <c r="B40" s="345">
        <v>3.2</v>
      </c>
      <c r="C40" s="346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84"/>
      <c r="C41" s="285"/>
      <c r="D41" s="167" t="s">
        <v>578</v>
      </c>
      <c r="E41" s="220"/>
      <c r="F41" s="261">
        <v>-728505673</v>
      </c>
      <c r="G41" s="272">
        <v>114539156</v>
      </c>
      <c r="H41" s="205"/>
      <c r="I41" s="206"/>
      <c r="J41" s="205"/>
      <c r="K41" s="205"/>
    </row>
    <row r="42" spans="2:12" ht="15.75" customHeight="1">
      <c r="B42" s="345">
        <v>3.3</v>
      </c>
      <c r="C42" s="346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3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67">
        <v>4</v>
      </c>
      <c r="C44" s="371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4"/>
      <c r="C45" s="225"/>
      <c r="D45" s="167" t="s">
        <v>577</v>
      </c>
      <c r="E45" s="220"/>
      <c r="F45" s="253">
        <f>F35/F31-1</f>
        <v>-7.2173473180734415E-3</v>
      </c>
      <c r="G45" s="253">
        <v>-1.2121220758712914E-3</v>
      </c>
      <c r="H45" s="205"/>
      <c r="I45" s="206"/>
      <c r="J45" s="205"/>
      <c r="K45" s="205"/>
    </row>
    <row r="46" spans="2:12" ht="15.75" customHeight="1">
      <c r="B46" s="367">
        <v>5</v>
      </c>
      <c r="C46" s="371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1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72">
        <v>5.0999999999999996</v>
      </c>
      <c r="C48" s="373"/>
      <c r="D48" s="230" t="s">
        <v>587</v>
      </c>
      <c r="E48" s="204"/>
      <c r="F48" s="289">
        <v>150385113647</v>
      </c>
      <c r="G48" s="289">
        <v>150385113647</v>
      </c>
      <c r="H48" s="205"/>
      <c r="I48" s="206"/>
      <c r="J48" s="205"/>
      <c r="K48" s="205"/>
    </row>
    <row r="49" spans="2:11" ht="15.75" customHeight="1">
      <c r="B49" s="372">
        <v>5.2</v>
      </c>
      <c r="C49" s="373"/>
      <c r="D49" s="231" t="s">
        <v>588</v>
      </c>
      <c r="E49" s="232"/>
      <c r="F49" s="289">
        <v>81401554071</v>
      </c>
      <c r="G49" s="289">
        <v>81401554071</v>
      </c>
      <c r="H49" s="205"/>
      <c r="I49" s="206"/>
      <c r="J49" s="205"/>
      <c r="K49" s="205"/>
    </row>
    <row r="50" spans="2:11" ht="15.75" customHeight="1">
      <c r="B50" s="374">
        <v>6</v>
      </c>
      <c r="C50" s="375"/>
      <c r="D50" s="233" t="s">
        <v>574</v>
      </c>
      <c r="E50" s="234"/>
      <c r="F50" s="257"/>
      <c r="G50" s="275"/>
      <c r="H50" s="205"/>
      <c r="I50" s="206"/>
      <c r="J50" s="205"/>
      <c r="K50" s="205"/>
    </row>
    <row r="51" spans="2:11" ht="15.75" customHeight="1">
      <c r="B51" s="372">
        <v>6.1</v>
      </c>
      <c r="C51" s="373">
        <v>6.1</v>
      </c>
      <c r="D51" s="235" t="s">
        <v>589</v>
      </c>
      <c r="E51" s="236"/>
      <c r="F51" s="262">
        <v>34790.81</v>
      </c>
      <c r="G51" s="262">
        <v>34667.58</v>
      </c>
      <c r="H51" s="205"/>
      <c r="I51" s="206"/>
      <c r="J51" s="205"/>
      <c r="K51" s="205"/>
    </row>
    <row r="52" spans="2:11" ht="15.75" customHeight="1">
      <c r="B52" s="372">
        <v>6.2</v>
      </c>
      <c r="C52" s="373"/>
      <c r="D52" s="203" t="s">
        <v>590</v>
      </c>
      <c r="E52" s="230"/>
      <c r="F52" s="288">
        <v>484116556.50669998</v>
      </c>
      <c r="G52" s="288">
        <v>485908774.82340002</v>
      </c>
      <c r="H52" s="205"/>
      <c r="I52" s="206"/>
      <c r="J52" s="205"/>
      <c r="K52" s="205"/>
    </row>
    <row r="53" spans="2:11" ht="15.75" customHeight="1">
      <c r="B53" s="372">
        <v>6.2</v>
      </c>
      <c r="C53" s="373">
        <v>6.3</v>
      </c>
      <c r="D53" s="230" t="s">
        <v>598</v>
      </c>
      <c r="E53" s="230"/>
      <c r="F53" s="276">
        <v>3.3486069587623252E-3</v>
      </c>
      <c r="G53" s="276">
        <v>3.3200926168787635E-3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83" t="s">
        <v>556</v>
      </c>
      <c r="E55" s="283"/>
      <c r="F55" s="342" t="s">
        <v>557</v>
      </c>
      <c r="G55" s="342"/>
    </row>
    <row r="56" spans="2:11">
      <c r="C56" s="239"/>
      <c r="D56" s="286" t="s">
        <v>591</v>
      </c>
      <c r="E56" s="283"/>
      <c r="F56" s="341" t="s">
        <v>558</v>
      </c>
      <c r="G56" s="342"/>
    </row>
    <row r="57" spans="2:11" ht="14.25" customHeight="1">
      <c r="D57" s="240"/>
      <c r="E57" s="240"/>
      <c r="F57" s="178"/>
      <c r="G57" s="178"/>
    </row>
    <row r="58" spans="2:11" ht="14.25" customHeight="1">
      <c r="D58" s="240"/>
      <c r="E58" s="240"/>
      <c r="F58" s="178"/>
      <c r="G58" s="178"/>
    </row>
    <row r="59" spans="2:11" ht="14.25" customHeight="1">
      <c r="D59" s="240"/>
      <c r="E59" s="240"/>
      <c r="F59" s="178"/>
      <c r="G59" s="178"/>
    </row>
    <row r="60" spans="2:11" ht="14.25" customHeight="1">
      <c r="B60" s="241"/>
      <c r="C60" s="241"/>
      <c r="F60" s="177"/>
      <c r="G60" s="177"/>
    </row>
    <row r="61" spans="2:11" ht="14.25" customHeight="1">
      <c r="B61" s="241"/>
      <c r="C61" s="241"/>
      <c r="F61" s="177"/>
      <c r="G61" s="177"/>
    </row>
    <row r="62" spans="2:11" ht="14.25" customHeight="1">
      <c r="B62" s="241"/>
      <c r="C62" s="241"/>
      <c r="F62" s="177"/>
      <c r="G62" s="177"/>
    </row>
    <row r="63" spans="2:11" ht="14.25" customHeight="1">
      <c r="B63" s="241"/>
      <c r="C63" s="241"/>
      <c r="F63" s="177"/>
      <c r="G63" s="177"/>
    </row>
    <row r="64" spans="2:11" ht="14.25" customHeight="1">
      <c r="B64" s="241"/>
      <c r="C64" s="241"/>
      <c r="F64" s="293"/>
      <c r="G64" s="177"/>
    </row>
    <row r="65" spans="2:12" ht="14.25" customHeight="1">
      <c r="B65" s="290"/>
      <c r="C65" s="290"/>
      <c r="D65" s="291"/>
      <c r="E65" s="292"/>
      <c r="F65" s="343"/>
      <c r="G65" s="343"/>
    </row>
    <row r="66" spans="2:12" s="278" customFormat="1" ht="21.75" customHeight="1">
      <c r="B66" s="294" t="s">
        <v>594</v>
      </c>
      <c r="C66" s="294"/>
      <c r="D66" s="294"/>
      <c r="E66" s="294"/>
      <c r="F66" s="349" t="s">
        <v>595</v>
      </c>
      <c r="G66" s="349"/>
      <c r="H66" s="295"/>
      <c r="I66" s="279"/>
      <c r="J66" s="280"/>
      <c r="K66" s="281"/>
      <c r="L66" s="281"/>
    </row>
    <row r="67" spans="2:12" s="278" customFormat="1" ht="15.75" customHeight="1">
      <c r="B67" s="296" t="s">
        <v>597</v>
      </c>
      <c r="C67" s="277"/>
      <c r="D67" s="277"/>
      <c r="E67" s="277"/>
      <c r="F67" s="297" t="s">
        <v>599</v>
      </c>
      <c r="G67" s="298"/>
      <c r="H67" s="299"/>
      <c r="I67" s="279"/>
      <c r="J67" s="280"/>
      <c r="K67" s="281"/>
      <c r="L67" s="281"/>
    </row>
    <row r="68" spans="2:12" s="278" customFormat="1" ht="15.75" customHeight="1">
      <c r="B68" s="300" t="s">
        <v>596</v>
      </c>
      <c r="C68" s="282"/>
      <c r="D68" s="282"/>
      <c r="E68" s="282"/>
      <c r="F68" s="305" t="s">
        <v>600</v>
      </c>
      <c r="G68" s="305"/>
      <c r="H68" s="305"/>
      <c r="I68" s="279"/>
      <c r="J68" s="280"/>
      <c r="K68" s="281"/>
      <c r="L68" s="281"/>
    </row>
    <row r="69" spans="2:12" s="199" customFormat="1" ht="14.25" customHeight="1">
      <c r="B69" s="301"/>
      <c r="C69" s="301"/>
      <c r="D69" s="302"/>
      <c r="E69" s="303"/>
      <c r="F69" s="344"/>
      <c r="G69" s="344"/>
      <c r="H69" s="304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F56:G56"/>
    <mergeCell ref="F65:G65"/>
    <mergeCell ref="F69:G69"/>
    <mergeCell ref="B40:C40"/>
    <mergeCell ref="B35:C35"/>
    <mergeCell ref="F66:G6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0jnW0OE7sAiD9qsws9dqj9noFj4yzihahhCSNizfj3M=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j/UlJSwrebif7oKPJT5h0mAs0x82esxu7HMiVoRsams=</DigestValue>
    </Reference>
  </SignedInfo>
  <SignatureValue>vU30XVwzAZoM6SFwPpd1V/1X39XZ1n2uzbjinFIQJRDl3EKyz9v7pdcvk4FbFHYxybjCuW+C5fxs
RsLqYGcvVNN/xM+xuGb0moPni3P6wcjGUF3o4silhaQvWRAX6rZXxCOS0cjvOjKvINjCjsSniBv0
1fc8EqXQqSbTgP2NROWBq+DNY3uG91GmEOp+qt0jQabEc3SXMrKgIxxdFWbNWMdQAxgDqwhow5h8
SLg7n9BROoXq3FCQZ1kCDHiGcfWX0ymGVo0NGy17aM2oO3XtD10VOfLEwIUYxNay+pp8+fLRPQj3
8TrhvsZVX4ekC+1tLYNSnTpZJ49tNZQww34qiA==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lJs/7vp1lyVui5/ZFf+a2g/2k5cioonxdORFra79uZg=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QREUM7vo8qeCIjHig7z8PVLYhSDhFk5KTcxmqt69QBE=</DigestValue>
      </Reference>
      <Reference URI="/xl/styles.xml?ContentType=application/vnd.openxmlformats-officedocument.spreadsheetml.styles+xml">
        <DigestMethod Algorithm="http://www.w3.org/2001/04/xmlenc#sha256"/>
        <DigestValue>w5DsN7xi3Q+sAKoN+oKiW9i90NgnH7SLVwqFkynVjzs=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OWt/R/Y68yw9xvXW29fqdbP71134K6JIUePZ7NH2kkY=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eg1zXjBYNaY4Hfud8iEjBNENYBFu+0VBsgAumWqQOKw=</DigestValue>
      </Reference>
      <Reference URI="/xl/worksheets/sheet3.xml?ContentType=application/vnd.openxmlformats-officedocument.spreadsheetml.worksheet+xml">
        <DigestMethod Algorithm="http://www.w3.org/2001/04/xmlenc#sha256"/>
        <DigestValue>3cO398v87CHv6VBTF7CG/1yjWtiuCNjPQIMXUkUYkas=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bZ59hp/YIkdO3Z7Iyy4adztyQjoSNgTcymuppQLBlw4=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2026-06-15T07:37:18Z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2026-06-15T07:37:18Z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jHgiklsU88ijqAyRI5IsgAeGwlvET84OIiDKbH6blEE=</DigestValue>
    </Reference>
    <Reference Type="http://www.w3.org/2000/09/xmldsig#Object" URI="#idOfficeObject">
      <DigestMethod Algorithm="http://www.w3.org/2001/04/xmlenc#sha256"/>
      <DigestValue>aM1RtgHD+3D24LfdmZqKeUqo82Ef6QiWobYTgOHH02A=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WGh84duiKKLQeQGZwWA6sFSdNMLNOr1MI0ceH4ErakM=</DigestValue>
    </Reference>
  </SignedInfo>
  <SignatureValue>CIP76yMEG6X/o1mNmj6N5ir5Pm+dLgmYA8W8cZ3G+9m3JTeHo6h7Wuu8FwM8aQN8jcCXyLbKOLB5
ALfPurDlw6JZiNzINpYfOd31QAjjar15ZkKwxHJTHrIMyKELOj0aQhrISm8zbzBHSHqdL/pm0PSq
qpLde5t2fgLKF/99Y5bex79c231ZHMgfOAuQYb6ZkdW1Tn8zyLztN2NQkPmXSWrcSVLfptepWexH
VVHpF+HRDWq1w41lsnZ7rgJGRpg6tCTUNsK/KHNpdHguALppmejcqWKRaU7E1UxK9WuaC/RGRzGa
yGEaDwNzxTUeRHVFvZZf60KXneAsXh6t2G+N4w==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lJs/7vp1lyVui5/ZFf+a2g/2k5cioonxdORFra79uZg=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QREUM7vo8qeCIjHig7z8PVLYhSDhFk5KTcxmqt69QBE=</DigestValue>
      </Reference>
      <Reference URI="/xl/styles.xml?ContentType=application/vnd.openxmlformats-officedocument.spreadsheetml.styles+xml">
        <DigestMethod Algorithm="http://www.w3.org/2001/04/xmlenc#sha256"/>
        <DigestValue>w5DsN7xi3Q+sAKoN+oKiW9i90NgnH7SLVwqFkynVjzs=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OWt/R/Y68yw9xvXW29fqdbP71134K6JIUePZ7NH2kkY=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eg1zXjBYNaY4Hfud8iEjBNENYBFu+0VBsgAumWqQOKw=</DigestValue>
      </Reference>
      <Reference URI="/xl/worksheets/sheet3.xml?ContentType=application/vnd.openxmlformats-officedocument.spreadsheetml.worksheet+xml">
        <DigestMethod Algorithm="http://www.w3.org/2001/04/xmlenc#sha256"/>
        <DigestValue>3cO398v87CHv6VBTF7CG/1yjWtiuCNjPQIMXUkUYkas=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bZ59hp/YIkdO3Z7Iyy4adztyQjoSNgTcymuppQLBlw4=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2026-06-15T09:26:37Z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16.0.20026/27</OfficeVersion>
          <ApplicationVersion>16.0.20026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2026-06-15T09:26:37Z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Trinh Thi Thao Mien</cp:lastModifiedBy>
  <cp:lastPrinted>2024-12-09T04:11:50Z</cp:lastPrinted>
  <dcterms:created xsi:type="dcterms:W3CDTF">2014-09-25T08:23:57Z</dcterms:created>
  <dcterms:modified xsi:type="dcterms:W3CDTF">2026-06-15T03:22:14Z</dcterms:modified>
</cp:coreProperties>
</file>