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print'!$A$1:$F$67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D21" i="27" l="1"/>
  <c r="D20" i="27"/>
  <c r="E52" i="27" l="1"/>
  <c r="E25" i="27" l="1"/>
  <c r="D19" i="27" l="1"/>
  <c r="D18" i="27"/>
  <c r="E30" i="27"/>
  <c r="E31" i="27"/>
  <c r="E53" i="27" l="1"/>
  <c r="E37" i="27" l="1"/>
  <c r="E39" i="27" s="1"/>
  <c r="E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<sst xmlns="http://schemas.openxmlformats.org/spreadsheetml/2006/main" count="1394" uniqueCount="603">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</sst>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4" formatCode="_-* #,##0.00\ &quot;₫&quot;_-;\-* #,##0.00\ &quot;₫&quot;_-;_-* &quot;-&quot;??\ &quot;₫&quot;_-;_-@_-"/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_-"/>
    <numFmt numFmtId="167" formatCode="_-* #,##0.00_-;\-* #,##0.00_-;_-* &quot;-&quot;??_-;_-@_-"/>
    <numFmt numFmtId="168" formatCode="_(* #,##0_);_(* \(#,##0\);_(* &quot;-&quot;??_);_(@_)"/>
    <numFmt numFmtId="169" formatCode="[$-409]d\-mmm\-yy;@"/>
    <numFmt numFmtId="170" formatCode="[$-409]d\-mmm\-yyyy;@"/>
    <numFmt numFmtId="171" formatCode="#,##0,_);[Red]\(#,##0,\)"/>
    <numFmt numFmtId="172" formatCode="&quot;$&quot;#,##0.00"/>
    <numFmt numFmtId="173" formatCode="_([$€-2]* #,##0.00_);_([$€-2]* \(#,##0.00\);_([$€-2]* &quot;-&quot;??_)"/>
    <numFmt numFmtId="174" formatCode="[$-409]dd\ mmmm\ yyyy;@"/>
    <numFmt numFmtId="175" formatCode="_-* #,##0_-;\-* #,##0_-;_-* &quot;-&quot;??_-;_-@_-"/>
    <numFmt numFmtId="176" formatCode="#,##0_ ;[Red]\-#,##0\ "/>
    <numFmt numFmtId="177" formatCode="[$-1010000]d/m/yyyy;@"/>
    <numFmt numFmtId="178" formatCode="[$-409]mmmm\ d\,\ yyyy;@"/>
    <numFmt numFmtId="179" formatCode="dd/mm/yyyy;@"/>
    <numFmt numFmtId="180" formatCode="&quot;\&quot;#,##0;[Red]&quot;\&quot;&quot;\&quot;\-#,##0"/>
    <numFmt numFmtId="181" formatCode="&quot;\&quot;#,##0.00;[Red]&quot;\&quot;\-#,##0.00"/>
    <numFmt numFmtId="182" formatCode="0.0"/>
    <numFmt numFmtId="183" formatCode="&quot;\&quot;#,##0;[Red]&quot;\&quot;\-#,##0"/>
    <numFmt numFmtId="184" formatCode="#,##0;[Red]&quot;-&quot;#,##0"/>
    <numFmt numFmtId="185" formatCode="0.000"/>
    <numFmt numFmtId="186" formatCode="#,##0.00;[Red]&quot;-&quot;#,##0.00"/>
    <numFmt numFmtId="187" formatCode="mmm"/>
    <numFmt numFmtId="188" formatCode="0.0%"/>
    <numFmt numFmtId="189" formatCode="#,##0;\(#,##0\)"/>
    <numFmt numFmtId="190" formatCode="_(* #.##0_);_(* \(#.##0\);_(* &quot;-&quot;_);_(@_)"/>
    <numFmt numFmtId="191" formatCode="_ &quot;R&quot;\ * #,##0_ ;_ &quot;R&quot;\ * \-#,##0_ ;_ &quot;R&quot;\ * &quot;-&quot;_ ;_ @_ "/>
    <numFmt numFmtId="192" formatCode="0.000%"/>
    <numFmt numFmtId="193" formatCode="\$#&quot;,&quot;##0\ ;\(\$#&quot;,&quot;##0\)"/>
    <numFmt numFmtId="194" formatCode="\t0.00%"/>
    <numFmt numFmtId="195" formatCode="_-* #,##0\ _D_M_-;\-* #,##0\ _D_M_-;_-* &quot;-&quot;\ _D_M_-;_-@_-"/>
    <numFmt numFmtId="196" formatCode="_-* #,##0.00\ _D_M_-;\-* #,##0.00\ _D_M_-;_-* &quot;-&quot;??\ _D_M_-;_-@_-"/>
    <numFmt numFmtId="197" formatCode="\t#\ ??/??"/>
    <numFmt numFmtId="198" formatCode="_-[$€-2]* #,##0.00_-;\-[$€-2]* #,##0.00_-;_-[$€-2]* &quot;-&quot;??_-"/>
    <numFmt numFmtId="199" formatCode="#,##0\ "/>
    <numFmt numFmtId="200" formatCode="#."/>
    <numFmt numFmtId="201" formatCode="#,###"/>
    <numFmt numFmtId="202" formatCode="_-&quot;₫&quot;* #,##0_-;\-&quot;₫&quot;* #,##0_-;_-&quot;₫&quot;* &quot;-&quot;_-;_-@_-"/>
    <numFmt numFmtId="203" formatCode="_-&quot;₫&quot;* #,##0.00_-;\-&quot;₫&quot;* #,##0.00_-;_-&quot;₫&quot;* &quot;-&quot;??_-;_-@_-"/>
    <numFmt numFmtId="204" formatCode="#,##0\ &quot;F&quot;;[Red]\-#,##0\ &quot;F&quot;"/>
    <numFmt numFmtId="205" formatCode="#,##0.000;[Red]#,##0.000"/>
    <numFmt numFmtId="206" formatCode="0.00_)"/>
    <numFmt numFmtId="207" formatCode="#,##0.0;[Red]#,##0.0"/>
    <numFmt numFmtId="208" formatCode="0%_);\(0%\)"/>
    <numFmt numFmtId="209" formatCode="d"/>
    <numFmt numFmtId="210" formatCode="#"/>
    <numFmt numFmtId="211" formatCode="&quot;¡Ì&quot;#,##0;[Red]\-&quot;¡Ì&quot;#,##0"/>
    <numFmt numFmtId="212" formatCode="#,##0.00\ &quot;F&quot;;[Red]\-#,##0.00\ &quot;F&quot;"/>
    <numFmt numFmtId="213" formatCode="_-* #,##0\ &quot;F&quot;_-;\-* #,##0\ &quot;F&quot;_-;_-* &quot;-&quot;\ &quot;F&quot;_-;_-@_-"/>
    <numFmt numFmtId="214" formatCode="#,##0.00\ &quot;F&quot;;\-#,##0.00\ &quot;F&quot;"/>
    <numFmt numFmtId="215" formatCode="_-* #,##0\ &quot;DM&quot;_-;\-* #,##0\ &quot;DM&quot;_-;_-* &quot;-&quot;\ &quot;DM&quot;_-;_-@_-"/>
    <numFmt numFmtId="216" formatCode="_-* #,##0.00\ &quot;DM&quot;_-;\-* #,##0.00\ &quot;DM&quot;_-;_-* &quot;-&quot;??\ &quot;DM&quot;_-;_-@_-"/>
    <numFmt numFmtId="217" formatCode="_ * #,##0.00_ ;_ * \-#,##0.00_ ;_ * &quot;-&quot;??_ ;_ @_ "/>
    <numFmt numFmtId="218" formatCode="_ * #,##0_ ;_ * \-#,##0_ ;_ * &quot;-&quot;_ ;_ @_ "/>
    <numFmt numFmtId="219" formatCode="#,##0\ &quot;₫&quot;_);[Red]\(#,##0\ &quot;₫&quot;\)"/>
    <numFmt numFmtId="220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4" fontId="5" fillId="0" borderId="0" applyNumberFormat="0" applyFill="0" applyBorder="0" applyAlignment="0" applyProtection="0"/>
    <xf numFmtId="171" fontId="9" fillId="0" borderId="0" applyBorder="0"/>
    <xf numFmtId="174" fontId="27" fillId="2" borderId="0" applyNumberFormat="0" applyBorder="0" applyAlignment="0" applyProtection="0"/>
    <xf numFmtId="174" fontId="27" fillId="3" borderId="0" applyNumberFormat="0" applyBorder="0" applyAlignment="0" applyProtection="0"/>
    <xf numFmtId="174" fontId="27" fillId="4" borderId="0" applyNumberFormat="0" applyBorder="0" applyAlignment="0" applyProtection="0"/>
    <xf numFmtId="174" fontId="27" fillId="5" borderId="0" applyNumberFormat="0" applyBorder="0" applyAlignment="0" applyProtection="0"/>
    <xf numFmtId="174" fontId="27" fillId="6" borderId="0" applyNumberFormat="0" applyBorder="0" applyAlignment="0" applyProtection="0"/>
    <xf numFmtId="174" fontId="27" fillId="7" borderId="0" applyNumberFormat="0" applyBorder="0" applyAlignment="0" applyProtection="0"/>
    <xf numFmtId="174" fontId="27" fillId="8" borderId="0" applyNumberFormat="0" applyBorder="0" applyAlignment="0" applyProtection="0"/>
    <xf numFmtId="174" fontId="27" fillId="9" borderId="0" applyNumberFormat="0" applyBorder="0" applyAlignment="0" applyProtection="0"/>
    <xf numFmtId="174" fontId="27" fillId="10" borderId="0" applyNumberFormat="0" applyBorder="0" applyAlignment="0" applyProtection="0"/>
    <xf numFmtId="174" fontId="27" fillId="5" borderId="0" applyNumberFormat="0" applyBorder="0" applyAlignment="0" applyProtection="0"/>
    <xf numFmtId="174" fontId="27" fillId="8" borderId="0" applyNumberFormat="0" applyBorder="0" applyAlignment="0" applyProtection="0"/>
    <xf numFmtId="174" fontId="27" fillId="11" borderId="0" applyNumberFormat="0" applyBorder="0" applyAlignment="0" applyProtection="0"/>
    <xf numFmtId="174" fontId="28" fillId="12" borderId="0" applyNumberFormat="0" applyBorder="0" applyAlignment="0" applyProtection="0"/>
    <xf numFmtId="174" fontId="28" fillId="9" borderId="0" applyNumberFormat="0" applyBorder="0" applyAlignment="0" applyProtection="0"/>
    <xf numFmtId="174" fontId="28" fillId="10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5" borderId="0" applyNumberFormat="0" applyBorder="0" applyAlignment="0" applyProtection="0"/>
    <xf numFmtId="174" fontId="28" fillId="16" borderId="0" applyNumberFormat="0" applyBorder="0" applyAlignment="0" applyProtection="0"/>
    <xf numFmtId="174" fontId="28" fillId="17" borderId="0" applyNumberFormat="0" applyBorder="0" applyAlignment="0" applyProtection="0"/>
    <xf numFmtId="174" fontId="28" fillId="18" borderId="0" applyNumberFormat="0" applyBorder="0" applyAlignment="0" applyProtection="0"/>
    <xf numFmtId="174" fontId="28" fillId="13" borderId="0" applyNumberFormat="0" applyBorder="0" applyAlignment="0" applyProtection="0"/>
    <xf numFmtId="174" fontId="28" fillId="14" borderId="0" applyNumberFormat="0" applyBorder="0" applyAlignment="0" applyProtection="0"/>
    <xf numFmtId="174" fontId="28" fillId="19" borderId="0" applyNumberFormat="0" applyBorder="0" applyAlignment="0" applyProtection="0"/>
    <xf numFmtId="174" fontId="29" fillId="3" borderId="0" applyNumberFormat="0" applyBorder="0" applyAlignment="0" applyProtection="0"/>
    <xf numFmtId="171" fontId="9" fillId="0" borderId="0" applyFill="0"/>
    <xf numFmtId="172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1" fontId="9" fillId="0" borderId="1" applyFill="0" applyBorder="0"/>
    <xf numFmtId="164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1" fontId="9" fillId="0" borderId="2" applyFill="0" applyBorder="0"/>
    <xf numFmtId="171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1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1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4" fontId="30" fillId="20" borderId="3" applyNumberFormat="0" applyAlignment="0" applyProtection="0"/>
    <xf numFmtId="174" fontId="31" fillId="21" borderId="4" applyNumberFormat="0" applyAlignment="0" applyProtection="0"/>
    <xf numFmtId="165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2" fillId="0" borderId="0" applyNumberFormat="0" applyFill="0" applyBorder="0" applyAlignment="0" applyProtection="0"/>
    <xf numFmtId="174" fontId="33" fillId="4" borderId="0" applyNumberFormat="0" applyBorder="0" applyAlignment="0" applyProtection="0"/>
    <xf numFmtId="174" fontId="34" fillId="0" borderId="5" applyNumberFormat="0" applyFill="0" applyAlignment="0" applyProtection="0"/>
    <xf numFmtId="174" fontId="35" fillId="0" borderId="6" applyNumberFormat="0" applyFill="0" applyAlignment="0" applyProtection="0"/>
    <xf numFmtId="174" fontId="36" fillId="0" borderId="7" applyNumberFormat="0" applyFill="0" applyAlignment="0" applyProtection="0"/>
    <xf numFmtId="174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4" fontId="37" fillId="7" borderId="3" applyNumberFormat="0" applyAlignment="0" applyProtection="0"/>
    <xf numFmtId="0" fontId="18" fillId="0" borderId="0" applyNumberFormat="0" applyFont="0" applyBorder="0" applyAlignment="0"/>
    <xf numFmtId="174" fontId="38" fillId="0" borderId="8" applyNumberFormat="0" applyFill="0" applyAlignment="0" applyProtection="0"/>
    <xf numFmtId="174" fontId="39" fillId="22" borderId="0" applyNumberFormat="0" applyBorder="0" applyAlignment="0" applyProtection="0"/>
    <xf numFmtId="174" fontId="52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50" fillId="0" borderId="0"/>
    <xf numFmtId="174" fontId="4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174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0" fontId="4" fillId="0" borderId="0"/>
    <xf numFmtId="174" fontId="50" fillId="0" borderId="0"/>
    <xf numFmtId="0" fontId="3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3" fillId="0" borderId="0"/>
    <xf numFmtId="0" fontId="3" fillId="0" borderId="0"/>
    <xf numFmtId="0" fontId="50" fillId="0" borderId="0"/>
    <xf numFmtId="174" fontId="50" fillId="0" borderId="0"/>
    <xf numFmtId="0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4" fillId="0" borderId="0"/>
    <xf numFmtId="0" fontId="3" fillId="0" borderId="0"/>
    <xf numFmtId="0" fontId="3" fillId="0" borderId="0"/>
    <xf numFmtId="174" fontId="14" fillId="0" borderId="0"/>
    <xf numFmtId="174" fontId="50" fillId="0" borderId="0"/>
    <xf numFmtId="0" fontId="3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174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4" fontId="14" fillId="23" borderId="9" applyNumberFormat="0" applyFont="0" applyAlignment="0" applyProtection="0"/>
    <xf numFmtId="171" fontId="18" fillId="0" borderId="0" applyBorder="0" applyAlignment="0"/>
    <xf numFmtId="0" fontId="20" fillId="0" borderId="0"/>
    <xf numFmtId="174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1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1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1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1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1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4" fontId="41" fillId="0" borderId="0" applyNumberFormat="0" applyFill="0" applyBorder="0" applyAlignment="0" applyProtection="0"/>
    <xf numFmtId="174" fontId="42" fillId="0" borderId="15" applyNumberFormat="0" applyFill="0" applyAlignment="0" applyProtection="0"/>
    <xf numFmtId="174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43" fontId="4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8" fillId="0" borderId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0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6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6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1" fontId="117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3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87" fontId="3" fillId="0" borderId="0" applyFill="0" applyBorder="0" applyAlignment="0"/>
    <xf numFmtId="0" fontId="120" fillId="0" borderId="0"/>
    <xf numFmtId="1" fontId="121" fillId="0" borderId="18" applyBorder="0"/>
    <xf numFmtId="43" fontId="50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18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quotePrefix="1" applyFont="0" applyFill="0" applyBorder="0" applyAlignment="0">
      <protection locked="0"/>
    </xf>
    <xf numFmtId="189" fontId="8" fillId="0" borderId="0"/>
    <xf numFmtId="190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1" fontId="125" fillId="0" borderId="0" applyFont="0" applyFill="0" applyBorder="0" applyAlignment="0" applyProtection="0"/>
    <xf numFmtId="0" fontId="3" fillId="0" borderId="0"/>
    <xf numFmtId="169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2" fontId="48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/>
    <xf numFmtId="0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126" fillId="0" borderId="0" applyNumberFormat="0" applyAlignment="0">
      <alignment horizontal="left"/>
    </xf>
    <xf numFmtId="198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199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0" fontId="130" fillId="0" borderId="0">
      <protection locked="0"/>
    </xf>
    <xf numFmtId="200" fontId="130" fillId="0" borderId="0">
      <protection locked="0"/>
    </xf>
    <xf numFmtId="10" fontId="127" fillId="23" borderId="19" applyNumberFormat="0" applyBorder="0" applyAlignment="0" applyProtection="0"/>
    <xf numFmtId="187" fontId="131" fillId="70" borderId="0"/>
    <xf numFmtId="187" fontId="131" fillId="71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2" fillId="0" borderId="58"/>
    <xf numFmtId="201" fontId="133" fillId="0" borderId="59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6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07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5" fontId="139" fillId="0" borderId="0"/>
    <xf numFmtId="0" fontId="138" fillId="0" borderId="0" applyNumberFormat="0" applyFont="0" applyFill="0" applyBorder="0" applyAlignment="0" applyProtection="0">
      <alignment horizontal="left"/>
    </xf>
    <xf numFmtId="209" fontId="3" fillId="0" borderId="0" applyNumberFormat="0" applyFill="0" applyBorder="0" applyAlignment="0" applyProtection="0">
      <alignment horizontal="left"/>
    </xf>
    <xf numFmtId="210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1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2" fontId="125" fillId="0" borderId="32">
      <alignment horizontal="right" vertical="center"/>
    </xf>
    <xf numFmtId="213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4" fontId="125" fillId="0" borderId="0"/>
    <xf numFmtId="214" fontId="125" fillId="0" borderId="19"/>
    <xf numFmtId="0" fontId="144" fillId="72" borderId="19">
      <alignment horizontal="left" vertical="center"/>
    </xf>
    <xf numFmtId="5" fontId="145" fillId="0" borderId="16">
      <alignment horizontal="left" vertical="top"/>
    </xf>
    <xf numFmtId="5" fontId="115" fillId="0" borderId="36">
      <alignment horizontal="left" vertical="top"/>
    </xf>
    <xf numFmtId="0" fontId="146" fillId="0" borderId="36">
      <alignment horizontal="left" vertical="center"/>
    </xf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0" fontId="147" fillId="0" borderId="0">
      <alignment vertical="center"/>
    </xf>
    <xf numFmtId="42" fontId="148" fillId="0" borderId="0" applyFont="0" applyFill="0" applyBorder="0" applyAlignment="0" applyProtection="0"/>
    <xf numFmtId="44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4" fillId="0" borderId="0"/>
    <xf numFmtId="0" fontId="134" fillId="0" borderId="0"/>
    <xf numFmtId="166" fontId="112" fillId="0" borderId="0" applyFont="0" applyFill="0" applyBorder="0" applyAlignment="0" applyProtection="0"/>
    <xf numFmtId="167" fontId="112" fillId="0" borderId="0" applyFont="0" applyFill="0" applyBorder="0" applyAlignment="0" applyProtection="0"/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55" fillId="0" borderId="0"/>
    <xf numFmtId="202" fontId="112" fillId="0" borderId="0" applyFont="0" applyFill="0" applyBorder="0" applyAlignment="0" applyProtection="0"/>
    <xf numFmtId="219" fontId="114" fillId="0" borderId="0" applyFont="0" applyFill="0" applyBorder="0" applyAlignment="0" applyProtection="0"/>
    <xf numFmtId="203" fontId="112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7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82">
    <xf numFmtId="0" fontId="0" fillId="0" borderId="0" xfId="0"/>
    <xf numFmtId="0" fontId="3" fillId="0" borderId="0" xfId="303" applyFill="1" applyAlignment="1">
      <alignment vertical="center"/>
    </xf>
    <xf numFmtId="168" fontId="3" fillId="0" borderId="0" xfId="87" applyNumberFormat="1" applyFont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8" fontId="3" fillId="0" borderId="0" xfId="303" applyNumberFormat="1" applyAlignment="1" applyProtection="1">
      <alignment vertical="center"/>
      <protection locked="0"/>
    </xf>
    <xf numFmtId="165" fontId="5" fillId="22" borderId="17" xfId="87" applyFont="1" applyFill="1" applyBorder="1" applyAlignment="1" applyProtection="1">
      <alignment horizontal="center"/>
      <protection locked="0"/>
    </xf>
    <xf numFmtId="170" fontId="5" fillId="22" borderId="17" xfId="87" applyNumberFormat="1" applyFont="1" applyFill="1" applyBorder="1" applyAlignment="1" applyProtection="1">
      <alignment horizontal="center"/>
      <protection locked="0"/>
    </xf>
    <xf numFmtId="165" fontId="3" fillId="0" borderId="18" xfId="87" applyFont="1" applyBorder="1" applyProtection="1">
      <protection locked="0"/>
    </xf>
    <xf numFmtId="170" fontId="3" fillId="0" borderId="18" xfId="87" applyNumberFormat="1" applyFont="1" applyBorder="1" applyProtection="1">
      <protection locked="0"/>
    </xf>
    <xf numFmtId="165" fontId="5" fillId="22" borderId="19" xfId="87" applyFont="1" applyFill="1" applyBorder="1" applyProtection="1">
      <protection locked="0"/>
    </xf>
    <xf numFmtId="165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5" fontId="5" fillId="28" borderId="22" xfId="87" applyFont="1" applyFill="1" applyBorder="1" applyAlignment="1" applyProtection="1">
      <alignment horizontal="center" vertical="center" wrapText="1"/>
      <protection locked="0"/>
    </xf>
    <xf numFmtId="165" fontId="5" fillId="28" borderId="23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8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5" fontId="3" fillId="28" borderId="25" xfId="87" applyFont="1" applyFill="1" applyBorder="1" applyAlignment="1" applyProtection="1">
      <alignment vertical="center"/>
      <protection locked="0"/>
    </xf>
    <xf numFmtId="165" fontId="3" fillId="28" borderId="26" xfId="87" applyFont="1" applyFill="1" applyBorder="1" applyAlignment="1" applyProtection="1">
      <alignment vertical="center"/>
      <protection locked="0"/>
    </xf>
    <xf numFmtId="165" fontId="3" fillId="28" borderId="27" xfId="87" applyFont="1" applyFill="1" applyBorder="1" applyAlignment="1" applyProtection="1">
      <alignment vertical="center"/>
      <protection locked="0"/>
    </xf>
    <xf numFmtId="168" fontId="0" fillId="0" borderId="0" xfId="0" applyNumberFormat="1"/>
    <xf numFmtId="165" fontId="5" fillId="28" borderId="17" xfId="87" applyFont="1" applyFill="1" applyBorder="1" applyAlignment="1" applyProtection="1">
      <alignment vertical="center"/>
      <protection locked="0"/>
    </xf>
    <xf numFmtId="168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8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5" fontId="3" fillId="0" borderId="16" xfId="64" applyFont="1" applyFill="1" applyBorder="1" applyAlignment="1" applyProtection="1">
      <alignment horizontal="center" vertical="center"/>
      <protection locked="0"/>
    </xf>
    <xf numFmtId="168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5" fontId="55" fillId="0" borderId="0" xfId="64" applyFont="1"/>
    <xf numFmtId="0" fontId="55" fillId="0" borderId="0" xfId="0" applyFont="1" applyAlignment="1">
      <alignment vertical="center"/>
    </xf>
    <xf numFmtId="165" fontId="55" fillId="0" borderId="0" xfId="64" applyFont="1" applyAlignment="1">
      <alignment vertical="center"/>
    </xf>
    <xf numFmtId="165" fontId="55" fillId="0" borderId="0" xfId="64" applyFont="1" applyAlignment="1" applyProtection="1">
      <alignment vertical="center"/>
      <protection locked="0"/>
    </xf>
    <xf numFmtId="165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5" fontId="55" fillId="30" borderId="0" xfId="64" applyFont="1" applyFill="1" applyAlignment="1">
      <alignment vertical="center"/>
    </xf>
    <xf numFmtId="165" fontId="55" fillId="30" borderId="0" xfId="0" applyNumberFormat="1" applyFont="1" applyFill="1" applyAlignment="1">
      <alignment vertical="center"/>
    </xf>
    <xf numFmtId="165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8" fontId="55" fillId="29" borderId="0" xfId="64" applyNumberFormat="1" applyFont="1" applyFill="1" applyAlignment="1">
      <alignment vertical="center"/>
    </xf>
    <xf numFmtId="168" fontId="55" fillId="29" borderId="0" xfId="0" applyNumberFormat="1" applyFont="1" applyFill="1" applyAlignment="1">
      <alignment vertical="center"/>
    </xf>
    <xf numFmtId="168" fontId="55" fillId="0" borderId="0" xfId="64" applyNumberFormat="1" applyFont="1" applyAlignment="1">
      <alignment vertical="center"/>
    </xf>
    <xf numFmtId="0" fontId="53" fillId="31" borderId="0" xfId="0" applyFont="1" applyFill="1"/>
    <xf numFmtId="165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8" fontId="55" fillId="29" borderId="0" xfId="0" applyNumberFormat="1" applyFont="1" applyFill="1"/>
    <xf numFmtId="168" fontId="55" fillId="29" borderId="0" xfId="64" applyNumberFormat="1" applyFont="1" applyFill="1"/>
    <xf numFmtId="9" fontId="55" fillId="32" borderId="0" xfId="0" applyNumberFormat="1" applyFont="1" applyFill="1"/>
    <xf numFmtId="165" fontId="55" fillId="29" borderId="0" xfId="0" applyNumberFormat="1" applyFont="1" applyFill="1"/>
    <xf numFmtId="170" fontId="3" fillId="0" borderId="29" xfId="87" applyNumberFormat="1" applyFont="1" applyBorder="1" applyProtection="1">
      <protection locked="0"/>
    </xf>
    <xf numFmtId="170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5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8" fontId="3" fillId="0" borderId="31" xfId="87" applyNumberFormat="1" applyFont="1" applyFill="1" applyBorder="1" applyAlignment="1" applyProtection="1">
      <alignment horizontal="left" vertical="center"/>
      <protection locked="0"/>
    </xf>
    <xf numFmtId="168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5" fontId="3" fillId="0" borderId="16" xfId="87" applyFont="1" applyFill="1" applyBorder="1" applyAlignment="1" applyProtection="1">
      <alignment horizontal="center" vertical="center"/>
      <protection locked="0"/>
    </xf>
    <xf numFmtId="168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8" fontId="3" fillId="0" borderId="31" xfId="88" applyNumberFormat="1" applyFont="1" applyFill="1" applyBorder="1" applyAlignment="1" applyProtection="1">
      <alignment horizontal="left" vertical="center"/>
      <protection locked="0"/>
    </xf>
    <xf numFmtId="165" fontId="3" fillId="0" borderId="16" xfId="88" applyFont="1" applyFill="1" applyBorder="1" applyAlignment="1" applyProtection="1">
      <alignment horizontal="center" vertical="center"/>
      <protection locked="0"/>
    </xf>
    <xf numFmtId="165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8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8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9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8" fontId="3" fillId="0" borderId="19" xfId="64" applyNumberFormat="1" applyFont="1" applyFill="1" applyBorder="1" applyAlignment="1" applyProtection="1">
      <alignment vertical="center"/>
      <protection locked="0"/>
    </xf>
    <xf numFmtId="168" fontId="3" fillId="0" borderId="16" xfId="64" applyNumberFormat="1" applyFont="1" applyFill="1" applyBorder="1" applyAlignment="1" applyProtection="1">
      <alignment vertical="center"/>
      <protection locked="0"/>
    </xf>
    <xf numFmtId="170" fontId="3" fillId="0" borderId="19" xfId="64" applyNumberFormat="1" applyFont="1" applyFill="1" applyBorder="1" applyAlignment="1" applyProtection="1">
      <alignment horizontal="right" vertical="center"/>
      <protection locked="0"/>
    </xf>
    <xf numFmtId="170" fontId="3" fillId="0" borderId="16" xfId="64" applyNumberFormat="1" applyFont="1" applyFill="1" applyBorder="1" applyAlignment="1" applyProtection="1">
      <alignment horizontal="right" vertical="center"/>
      <protection locked="0"/>
    </xf>
    <xf numFmtId="170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5" fontId="3" fillId="0" borderId="0" xfId="64" applyFont="1" applyFill="1" applyAlignment="1">
      <alignment vertical="center"/>
    </xf>
    <xf numFmtId="0" fontId="0" fillId="0" borderId="0" xfId="0"/>
    <xf numFmtId="168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5" fontId="50" fillId="0" borderId="0" xfId="64" applyFont="1" applyAlignment="1"/>
    <xf numFmtId="165" fontId="63" fillId="0" borderId="0" xfId="64" applyFont="1"/>
    <xf numFmtId="165" fontId="64" fillId="0" borderId="0" xfId="64" applyFont="1" applyAlignment="1"/>
    <xf numFmtId="165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7" fontId="45" fillId="0" borderId="0" xfId="0" applyNumberFormat="1" applyFont="1" applyAlignment="1">
      <alignment horizontal="left"/>
    </xf>
    <xf numFmtId="175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9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7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7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5" fontId="7" fillId="37" borderId="36" xfId="65" applyNumberFormat="1" applyFont="1" applyFill="1" applyBorder="1" applyAlignment="1"/>
    <xf numFmtId="167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5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5" fontId="48" fillId="0" borderId="0" xfId="0" applyNumberFormat="1" applyFont="1"/>
    <xf numFmtId="165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7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7" fontId="11" fillId="0" borderId="18" xfId="65" applyNumberFormat="1" applyFont="1" applyFill="1" applyBorder="1" applyAlignment="1">
      <alignment horizontal="right"/>
    </xf>
    <xf numFmtId="175" fontId="47" fillId="0" borderId="16" xfId="65" applyNumberFormat="1" applyFont="1" applyFill="1" applyBorder="1" applyAlignment="1">
      <alignment horizontal="right"/>
    </xf>
    <xf numFmtId="175" fontId="11" fillId="0" borderId="18" xfId="65" applyNumberFormat="1" applyFont="1" applyFill="1" applyBorder="1" applyAlignment="1">
      <alignment horizontal="right"/>
    </xf>
    <xf numFmtId="176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65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5" fontId="49" fillId="0" borderId="36" xfId="65" applyNumberFormat="1" applyFont="1" applyFill="1" applyBorder="1" applyAlignment="1">
      <alignment horizontal="right" vertical="center" wrapText="1"/>
    </xf>
    <xf numFmtId="175" fontId="49" fillId="0" borderId="18" xfId="65" applyNumberFormat="1" applyFont="1" applyFill="1" applyBorder="1" applyAlignment="1">
      <alignment horizontal="right" vertical="center" wrapText="1"/>
    </xf>
    <xf numFmtId="175" fontId="8" fillId="0" borderId="18" xfId="65" applyNumberFormat="1" applyFont="1" applyFill="1" applyBorder="1" applyAlignment="1"/>
    <xf numFmtId="175" fontId="11" fillId="0" borderId="40" xfId="65" applyNumberFormat="1" applyFont="1" applyFill="1" applyBorder="1" applyAlignment="1">
      <alignment horizontal="right"/>
    </xf>
    <xf numFmtId="167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5" fontId="7" fillId="0" borderId="18" xfId="65" applyNumberFormat="1" applyFont="1" applyFill="1" applyBorder="1" applyAlignment="1"/>
    <xf numFmtId="175" fontId="90" fillId="0" borderId="36" xfId="65" applyNumberFormat="1" applyFont="1" applyFill="1" applyBorder="1" applyAlignment="1"/>
    <xf numFmtId="165" fontId="48" fillId="0" borderId="0" xfId="64" applyFont="1" applyFill="1"/>
    <xf numFmtId="220" fontId="48" fillId="0" borderId="0" xfId="0" applyNumberFormat="1" applyFont="1"/>
    <xf numFmtId="168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5" fontId="8" fillId="37" borderId="36" xfId="65" applyNumberFormat="1" applyFont="1" applyFill="1" applyBorder="1" applyAlignment="1"/>
    <xf numFmtId="175" fontId="7" fillId="0" borderId="16" xfId="65" applyNumberFormat="1" applyFont="1" applyFill="1" applyBorder="1" applyAlignment="1"/>
    <xf numFmtId="175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43" fontId="172" fillId="29" borderId="0" xfId="457" applyFont="1" applyFill="1" applyAlignment="1">
      <alignment vertical="center"/>
    </xf>
    <xf numFmtId="43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43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164" fontId="11" fillId="0" borderId="18" xfId="64" applyNumberFormat="1" applyFont="1" applyFill="1" applyBorder="1" applyAlignment="1">
      <alignment horizontal="right"/>
    </xf>
    <xf numFmtId="167" fontId="11" fillId="0" borderId="19" xfId="65" applyNumberFormat="1" applyFont="1" applyFill="1" applyBorder="1" applyAlignment="1"/>
    <xf numFmtId="168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78" fontId="46" fillId="0" borderId="0" xfId="0" applyNumberFormat="1" applyFont="1" applyFill="1" applyAlignment="1">
      <alignment horizontal="left"/>
    </xf>
    <xf numFmtId="179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0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48" fillId="0" borderId="30" xfId="0" applyFont="1" applyBorder="1" applyAlignment="1">
      <alignment horizontal="justify"/>
    </xf>
    <xf numFmtId="0" fontId="48" fillId="0" borderId="30" xfId="0" applyFont="1" applyBorder="1"/>
    <xf numFmtId="43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11" fillId="0" borderId="0" xfId="558" applyNumberFormat="1" applyFont="1" applyFill="1" applyBorder="1" applyAlignment="1">
      <alignment vertical="center"/>
    </xf>
    <xf numFmtId="0" fontId="47" fillId="0" borderId="0" xfId="459" applyFont="1" applyFill="1" applyBorder="1"/>
    <xf numFmtId="2" fontId="47" fillId="0" borderId="0" xfId="693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5" fontId="55" fillId="0" borderId="0" xfId="64" applyFont="1" applyAlignment="1">
      <alignment horizontal="center" vertical="center"/>
    </xf>
    <xf numFmtId="165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5" fontId="55" fillId="38" borderId="0" xfId="69" applyFont="1" applyFill="1" applyAlignment="1" applyProtection="1">
      <alignment horizontal="center"/>
      <protection locked="0"/>
    </xf>
    <xf numFmtId="165" fontId="55" fillId="32" borderId="0" xfId="64" applyFont="1" applyFill="1" applyAlignment="1" applyProtection="1">
      <alignment horizontal="center" vertical="center"/>
      <protection locked="0"/>
    </xf>
    <xf numFmtId="169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5" fontId="3" fillId="22" borderId="32" xfId="87" applyFont="1" applyFill="1" applyBorder="1" applyAlignment="1" applyProtection="1">
      <alignment horizontal="center"/>
      <protection locked="0"/>
    </xf>
    <xf numFmtId="165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t="25.5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3"/>
  <sheetViews>
    <sheetView tabSelected="1" view="pageBreakPreview" topLeftCell="A8" zoomScaleNormal="100" zoomScaleSheetLayoutView="100" workbookViewId="0">
      <selection activeCell="D22" sqref="D2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7109375" style="167" customWidth="1"/>
    <col min="5" max="6" width="24.5703125" style="167" customWidth="1"/>
    <col min="7" max="7" width="21.42578125" style="167" customWidth="1"/>
    <col min="8" max="8" width="17.5703125" style="167" bestFit="1" customWidth="1"/>
    <col min="9" max="9" width="14.85546875" style="167" bestFit="1" customWidth="1"/>
    <col min="10" max="10" width="11.85546875" style="167" bestFit="1" customWidth="1"/>
    <col min="11" max="11" width="19" style="167" bestFit="1" customWidth="1"/>
    <col min="12" max="16384" width="9.140625" style="167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568</v>
      </c>
      <c r="D9" s="163" t="s">
        <v>569</v>
      </c>
      <c r="E9" s="169"/>
      <c r="F9" s="169"/>
    </row>
    <row r="10" spans="1:6" ht="15.75" customHeight="1">
      <c r="A10" s="169"/>
      <c r="B10" s="169"/>
      <c r="C10" s="170" t="s">
        <v>570</v>
      </c>
      <c r="D10" s="164" t="s">
        <v>571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561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562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592</v>
      </c>
    </row>
    <row r="17" spans="1:11" ht="15.75" customHeight="1">
      <c r="A17" s="172"/>
      <c r="B17" s="173" t="s">
        <v>539</v>
      </c>
      <c r="C17" s="172"/>
      <c r="D17" s="173" t="s">
        <v>593</v>
      </c>
    </row>
    <row r="18" spans="1:11" s="174" customFormat="1" ht="15.75" customHeight="1">
      <c r="A18" s="381" t="s">
        <v>572</v>
      </c>
      <c r="B18" s="381"/>
      <c r="C18" s="381"/>
      <c r="D18" s="161" t="str">
        <f>"Từ ngày "&amp;TEXT(F25+1,"dd/mm/yyyy")&amp;" đến "&amp;TEXT(E25,"dd/mm/yyyy")</f>
        <v>Từ ngày 20/04/2026 đến 26/04/2026</v>
      </c>
      <c r="G18" s="175"/>
    </row>
    <row r="19" spans="1:11" ht="15.75" customHeight="1">
      <c r="A19" s="176"/>
      <c r="B19" s="177" t="s">
        <v>573</v>
      </c>
      <c r="C19" s="295"/>
      <c r="D19" s="296" t="str">
        <f>"From "&amp;TEXT(F25+1,"dd/mm/yyyy")&amp;" to "&amp;TEXT(E25,"dd/mm/yyyy")</f>
        <v>From 20/04/2026 to 26/04/2026</v>
      </c>
      <c r="E19" s="187"/>
      <c r="F19" s="187"/>
      <c r="G19" s="297"/>
      <c r="H19" s="178"/>
    </row>
    <row r="20" spans="1:11" ht="15.75" customHeight="1">
      <c r="A20" s="179">
        <v>5</v>
      </c>
      <c r="B20" s="179" t="s">
        <v>580</v>
      </c>
      <c r="C20" s="298"/>
      <c r="D20" s="299">
        <f>E25+1+1</f>
        <v>46140</v>
      </c>
      <c r="E20" s="300"/>
      <c r="F20" s="300"/>
      <c r="G20" s="297"/>
      <c r="H20" s="175"/>
    </row>
    <row r="21" spans="1:11" ht="15.75" customHeight="1">
      <c r="A21" s="176"/>
      <c r="B21" s="177" t="s">
        <v>581</v>
      </c>
      <c r="C21" s="295"/>
      <c r="D21" s="301">
        <f>D20</f>
        <v>46140</v>
      </c>
      <c r="E21" s="302"/>
      <c r="F21" s="302"/>
      <c r="G21" s="302"/>
      <c r="H21" s="175"/>
    </row>
    <row r="22" spans="1:11" ht="15.75" customHeight="1">
      <c r="A22" s="179"/>
      <c r="B22" s="179"/>
      <c r="C22" s="179"/>
      <c r="D22" s="179"/>
      <c r="E22" s="179"/>
      <c r="F22" s="180" t="s">
        <v>540</v>
      </c>
      <c r="H22" s="178"/>
    </row>
    <row r="23" spans="1:11" ht="15.75" customHeight="1">
      <c r="A23" s="361" t="s">
        <v>531</v>
      </c>
      <c r="B23" s="362"/>
      <c r="C23" s="363" t="s">
        <v>541</v>
      </c>
      <c r="D23" s="362"/>
      <c r="E23" s="275" t="s">
        <v>542</v>
      </c>
      <c r="F23" s="276" t="s">
        <v>560</v>
      </c>
      <c r="H23" s="178"/>
      <c r="K23" s="181"/>
    </row>
    <row r="24" spans="1:11" ht="15.75" customHeight="1">
      <c r="A24" s="364" t="s">
        <v>27</v>
      </c>
      <c r="B24" s="365"/>
      <c r="C24" s="366" t="s">
        <v>330</v>
      </c>
      <c r="D24" s="367"/>
      <c r="E24" s="182" t="s">
        <v>543</v>
      </c>
      <c r="F24" s="182" t="s">
        <v>559</v>
      </c>
      <c r="H24" s="178"/>
      <c r="K24" s="181"/>
    </row>
    <row r="25" spans="1:11" ht="15.75" customHeight="1">
      <c r="A25" s="183"/>
      <c r="B25" s="184"/>
      <c r="C25" s="185"/>
      <c r="D25" s="185"/>
      <c r="E25" s="186">
        <f>F25+7</f>
        <v>46138</v>
      </c>
      <c r="F25" s="186">
        <v>46131</v>
      </c>
      <c r="G25" s="187"/>
      <c r="H25" s="178"/>
      <c r="K25" s="181"/>
    </row>
    <row r="26" spans="1:11" ht="15.75" customHeight="1">
      <c r="A26" s="355" t="s">
        <v>574</v>
      </c>
      <c r="B26" s="356"/>
      <c r="C26" s="188" t="s">
        <v>544</v>
      </c>
      <c r="D26" s="188"/>
      <c r="E26" s="189"/>
      <c r="F26" s="272"/>
      <c r="H26" s="178"/>
      <c r="K26" s="190"/>
    </row>
    <row r="27" spans="1:11" ht="15.75" customHeight="1">
      <c r="A27" s="191"/>
      <c r="B27" s="192"/>
      <c r="C27" s="193" t="s">
        <v>545</v>
      </c>
      <c r="D27" s="194"/>
      <c r="E27" s="266"/>
      <c r="F27" s="262"/>
      <c r="H27" s="195"/>
      <c r="K27" s="190"/>
    </row>
    <row r="28" spans="1:11" ht="15.75" customHeight="1">
      <c r="A28" s="353">
        <v>1</v>
      </c>
      <c r="B28" s="354"/>
      <c r="C28" s="196" t="s">
        <v>546</v>
      </c>
      <c r="D28" s="197"/>
      <c r="E28" s="267"/>
      <c r="F28" s="273"/>
      <c r="H28" s="198"/>
      <c r="K28" s="190"/>
    </row>
    <row r="29" spans="1:11" ht="15.75" customHeight="1">
      <c r="A29" s="199"/>
      <c r="B29" s="200"/>
      <c r="C29" s="201" t="s">
        <v>547</v>
      </c>
      <c r="D29" s="202"/>
      <c r="E29" s="262"/>
      <c r="F29" s="262"/>
      <c r="H29" s="198"/>
      <c r="K29" s="190"/>
    </row>
    <row r="30" spans="1:11" ht="15.75" customHeight="1">
      <c r="A30" s="368">
        <v>1.1000000000000001</v>
      </c>
      <c r="B30" s="369"/>
      <c r="C30" s="203" t="s">
        <v>584</v>
      </c>
      <c r="D30" s="204"/>
      <c r="E30" s="162">
        <f>F34</f>
        <v>864630123109</v>
      </c>
      <c r="F30" s="162">
        <v>869933061971</v>
      </c>
      <c r="G30" s="205"/>
      <c r="H30" s="206"/>
      <c r="I30" s="205"/>
      <c r="J30" s="205"/>
      <c r="K30" s="181"/>
    </row>
    <row r="31" spans="1:11" ht="15.75" customHeight="1">
      <c r="A31" s="350">
        <v>1.2</v>
      </c>
      <c r="B31" s="351"/>
      <c r="C31" s="207" t="s">
        <v>585</v>
      </c>
      <c r="D31" s="208"/>
      <c r="E31" s="252">
        <f>F35</f>
        <v>14362.99</v>
      </c>
      <c r="F31" s="252">
        <v>14442.03</v>
      </c>
      <c r="G31" s="205"/>
      <c r="H31" s="206"/>
      <c r="I31" s="205"/>
      <c r="J31" s="205"/>
      <c r="K31" s="181"/>
    </row>
    <row r="32" spans="1:11" ht="15.75" customHeight="1">
      <c r="A32" s="353">
        <v>2</v>
      </c>
      <c r="B32" s="354"/>
      <c r="C32" s="196" t="s">
        <v>548</v>
      </c>
      <c r="D32" s="197"/>
      <c r="E32" s="253"/>
      <c r="F32" s="253"/>
      <c r="G32" s="205"/>
      <c r="H32" s="206"/>
      <c r="I32" s="205"/>
      <c r="J32" s="205"/>
      <c r="K32" s="181"/>
    </row>
    <row r="33" spans="1:11" ht="15.75" customHeight="1">
      <c r="A33" s="209"/>
      <c r="B33" s="210"/>
      <c r="C33" s="207" t="s">
        <v>549</v>
      </c>
      <c r="D33" s="202"/>
      <c r="E33" s="254"/>
      <c r="F33" s="254"/>
      <c r="G33" s="205"/>
      <c r="H33" s="206"/>
      <c r="I33" s="205"/>
      <c r="J33" s="205"/>
      <c r="K33" s="181"/>
    </row>
    <row r="34" spans="1:11" ht="15.75" customHeight="1">
      <c r="A34" s="368">
        <v>2.1</v>
      </c>
      <c r="B34" s="369"/>
      <c r="C34" s="203" t="s">
        <v>586</v>
      </c>
      <c r="D34" s="204"/>
      <c r="E34" s="162">
        <v>850035582890</v>
      </c>
      <c r="F34" s="162">
        <v>864630123109</v>
      </c>
      <c r="G34" s="205"/>
      <c r="H34" s="206"/>
      <c r="I34" s="205"/>
      <c r="J34" s="205"/>
      <c r="K34" s="211"/>
    </row>
    <row r="35" spans="1:11" ht="15.75" customHeight="1">
      <c r="A35" s="350">
        <v>2.2000000000000002</v>
      </c>
      <c r="B35" s="351"/>
      <c r="C35" s="212" t="s">
        <v>587</v>
      </c>
      <c r="D35" s="202"/>
      <c r="E35" s="252">
        <v>14129.33</v>
      </c>
      <c r="F35" s="252">
        <v>14362.99</v>
      </c>
      <c r="G35" s="205"/>
      <c r="H35" s="206"/>
      <c r="I35" s="205"/>
      <c r="J35" s="205"/>
    </row>
    <row r="36" spans="1:11" ht="15.75" customHeight="1">
      <c r="A36" s="370">
        <v>3</v>
      </c>
      <c r="B36" s="371"/>
      <c r="C36" s="213" t="s">
        <v>576</v>
      </c>
      <c r="D36" s="214"/>
      <c r="E36" s="255"/>
      <c r="F36" s="255"/>
      <c r="G36" s="205"/>
      <c r="H36" s="206"/>
      <c r="I36" s="205"/>
      <c r="J36" s="205"/>
    </row>
    <row r="37" spans="1:11" ht="15.75" customHeight="1">
      <c r="A37" s="215"/>
      <c r="B37" s="216"/>
      <c r="C37" s="217" t="s">
        <v>577</v>
      </c>
      <c r="D37" s="218"/>
      <c r="E37" s="292">
        <f>E34-E30</f>
        <v>-14594540219</v>
      </c>
      <c r="F37" s="292">
        <v>-5302938862</v>
      </c>
      <c r="G37" s="205"/>
      <c r="H37" s="206"/>
      <c r="I37" s="205"/>
      <c r="J37" s="205"/>
    </row>
    <row r="38" spans="1:11" ht="15.75" customHeight="1">
      <c r="A38" s="372">
        <v>3.1</v>
      </c>
      <c r="B38" s="373"/>
      <c r="C38" s="219" t="s">
        <v>550</v>
      </c>
      <c r="D38" s="220"/>
      <c r="E38" s="255"/>
      <c r="F38" s="255"/>
      <c r="G38" s="205"/>
      <c r="H38" s="206"/>
      <c r="I38" s="205"/>
      <c r="J38" s="205"/>
    </row>
    <row r="39" spans="1:11" ht="15.75" customHeight="1">
      <c r="A39" s="221"/>
      <c r="B39" s="222"/>
      <c r="C39" s="217" t="s">
        <v>551</v>
      </c>
      <c r="D39" s="223"/>
      <c r="E39" s="292">
        <f>E37-E41</f>
        <v>-14053150463</v>
      </c>
      <c r="F39" s="292">
        <v>-4758821225</v>
      </c>
      <c r="G39" s="205"/>
      <c r="H39" s="206"/>
      <c r="I39" s="205"/>
      <c r="J39" s="205"/>
    </row>
    <row r="40" spans="1:11" ht="15.75" customHeight="1">
      <c r="A40" s="348">
        <v>3.2</v>
      </c>
      <c r="B40" s="349"/>
      <c r="C40" s="224" t="s">
        <v>583</v>
      </c>
      <c r="D40" s="225"/>
      <c r="E40" s="256"/>
      <c r="F40" s="256"/>
      <c r="G40" s="205"/>
      <c r="H40" s="206"/>
      <c r="I40" s="205"/>
      <c r="J40" s="205"/>
    </row>
    <row r="41" spans="1:11" ht="15.75" customHeight="1">
      <c r="A41" s="290"/>
      <c r="B41" s="291"/>
      <c r="C41" s="166" t="s">
        <v>579</v>
      </c>
      <c r="D41" s="223"/>
      <c r="E41" s="292">
        <v>-541389756</v>
      </c>
      <c r="F41" s="292">
        <v>-544117637</v>
      </c>
      <c r="G41" s="205"/>
      <c r="H41" s="270"/>
      <c r="I41" s="205"/>
      <c r="J41" s="205"/>
    </row>
    <row r="42" spans="1:11" ht="15.75" customHeight="1">
      <c r="A42" s="348">
        <v>3.3</v>
      </c>
      <c r="B42" s="349"/>
      <c r="C42" s="219" t="s">
        <v>552</v>
      </c>
      <c r="D42" s="220"/>
      <c r="E42" s="257"/>
      <c r="F42" s="257"/>
      <c r="G42" s="205"/>
      <c r="H42" s="206"/>
      <c r="I42" s="205"/>
      <c r="J42" s="205"/>
    </row>
    <row r="43" spans="1:11" ht="15.75" customHeight="1">
      <c r="A43" s="221"/>
      <c r="B43" s="226"/>
      <c r="C43" s="166" t="s">
        <v>553</v>
      </c>
      <c r="D43" s="223"/>
      <c r="E43" s="258"/>
      <c r="F43" s="258"/>
      <c r="G43" s="205"/>
      <c r="H43" s="206"/>
      <c r="I43" s="205"/>
      <c r="J43" s="205"/>
    </row>
    <row r="44" spans="1:11" ht="15.75" customHeight="1">
      <c r="A44" s="370">
        <v>4</v>
      </c>
      <c r="B44" s="374">
        <v>4</v>
      </c>
      <c r="C44" s="227" t="s">
        <v>575</v>
      </c>
      <c r="D44" s="220"/>
      <c r="E44" s="271"/>
      <c r="F44" s="271"/>
      <c r="G44" s="205"/>
      <c r="H44" s="206"/>
      <c r="I44" s="205"/>
      <c r="J44" s="205"/>
    </row>
    <row r="45" spans="1:11" ht="15.75" customHeight="1">
      <c r="A45" s="228"/>
      <c r="B45" s="229"/>
      <c r="C45" s="166" t="s">
        <v>578</v>
      </c>
      <c r="D45" s="223"/>
      <c r="E45" s="259">
        <f>E35/E31-1</f>
        <v>-1.6268200423449453E-2</v>
      </c>
      <c r="F45" s="259">
        <v>-5.472914818761665E-3</v>
      </c>
      <c r="G45" s="195"/>
      <c r="H45" s="206"/>
      <c r="I45" s="205"/>
      <c r="J45" s="205"/>
    </row>
    <row r="46" spans="1:11" ht="15.75" customHeight="1">
      <c r="A46" s="370">
        <v>5</v>
      </c>
      <c r="B46" s="374"/>
      <c r="C46" s="230" t="s">
        <v>554</v>
      </c>
      <c r="D46" s="231"/>
      <c r="E46" s="260"/>
      <c r="F46" s="260"/>
      <c r="G46" s="205"/>
      <c r="H46" s="206"/>
      <c r="I46" s="205"/>
      <c r="J46" s="205"/>
    </row>
    <row r="47" spans="1:11" ht="15.75" customHeight="1">
      <c r="A47" s="215"/>
      <c r="B47" s="216"/>
      <c r="C47" s="232" t="s">
        <v>555</v>
      </c>
      <c r="D47" s="233"/>
      <c r="E47" s="261"/>
      <c r="F47" s="261"/>
      <c r="G47" s="205"/>
      <c r="H47" s="206"/>
      <c r="I47" s="205"/>
      <c r="J47" s="205"/>
    </row>
    <row r="48" spans="1:11" ht="15.75" customHeight="1">
      <c r="A48" s="379">
        <v>5.0999999999999996</v>
      </c>
      <c r="B48" s="380"/>
      <c r="C48" s="234" t="s">
        <v>588</v>
      </c>
      <c r="D48" s="204"/>
      <c r="E48" s="294">
        <v>894247330019</v>
      </c>
      <c r="F48" s="294">
        <v>894247330019</v>
      </c>
      <c r="G48" s="205"/>
      <c r="H48" s="206"/>
      <c r="I48" s="205"/>
      <c r="J48" s="205"/>
    </row>
    <row r="49" spans="1:10" ht="15.75" customHeight="1">
      <c r="A49" s="379">
        <v>5.2</v>
      </c>
      <c r="B49" s="380"/>
      <c r="C49" s="235" t="s">
        <v>589</v>
      </c>
      <c r="D49" s="236"/>
      <c r="E49" s="294">
        <v>175411400517</v>
      </c>
      <c r="F49" s="294">
        <v>175411400517</v>
      </c>
      <c r="G49" s="205"/>
      <c r="H49" s="206"/>
      <c r="I49" s="205"/>
      <c r="J49" s="205"/>
    </row>
    <row r="50" spans="1:10" ht="15.75" customHeight="1">
      <c r="A50" s="377">
        <v>6</v>
      </c>
      <c r="B50" s="378"/>
      <c r="C50" s="237" t="s">
        <v>595</v>
      </c>
      <c r="D50" s="238"/>
      <c r="E50" s="263"/>
      <c r="F50" s="274"/>
      <c r="G50" s="205"/>
      <c r="H50" s="206"/>
      <c r="I50" s="205"/>
      <c r="J50" s="205"/>
    </row>
    <row r="51" spans="1:10" ht="15.75" customHeight="1">
      <c r="A51" s="379">
        <v>6.1</v>
      </c>
      <c r="B51" s="380">
        <v>6.1</v>
      </c>
      <c r="C51" s="239" t="s">
        <v>596</v>
      </c>
      <c r="D51" s="240"/>
      <c r="E51" s="293">
        <v>247489.6</v>
      </c>
      <c r="F51" s="293">
        <v>246931.42</v>
      </c>
      <c r="G51" s="269"/>
      <c r="H51" s="206"/>
      <c r="I51" s="205"/>
      <c r="J51" s="205"/>
    </row>
    <row r="52" spans="1:10" ht="15.75" customHeight="1">
      <c r="A52" s="379">
        <v>6.2</v>
      </c>
      <c r="B52" s="380"/>
      <c r="C52" s="203" t="s">
        <v>590</v>
      </c>
      <c r="D52" s="234"/>
      <c r="E52" s="264">
        <f>E51*E35</f>
        <v>3496862229.9679999</v>
      </c>
      <c r="F52" s="264">
        <v>3546673516.1458001</v>
      </c>
      <c r="G52" s="268"/>
      <c r="H52" s="206"/>
      <c r="I52" s="205"/>
      <c r="J52" s="205"/>
    </row>
    <row r="53" spans="1:10" ht="15.75" customHeight="1" thickBot="1">
      <c r="A53" s="375">
        <v>6.2</v>
      </c>
      <c r="B53" s="376">
        <v>6.3</v>
      </c>
      <c r="C53" s="241" t="s">
        <v>594</v>
      </c>
      <c r="D53" s="241"/>
      <c r="E53" s="265">
        <f>E52/E34</f>
        <v>4.113783352549979E-3</v>
      </c>
      <c r="F53" s="265">
        <v>4.1019546061994965E-3</v>
      </c>
      <c r="G53" s="268"/>
      <c r="H53" s="206"/>
      <c r="I53" s="205"/>
      <c r="J53" s="205"/>
    </row>
    <row r="54" spans="1:10" ht="15.75" customHeight="1">
      <c r="A54" s="242"/>
      <c r="B54" s="242"/>
      <c r="C54" s="242"/>
      <c r="D54" s="242"/>
      <c r="E54" s="243"/>
      <c r="F54" s="243"/>
    </row>
    <row r="55" spans="1:10">
      <c r="B55" s="244"/>
      <c r="C55" s="288" t="s">
        <v>556</v>
      </c>
      <c r="D55" s="288"/>
      <c r="E55" s="346" t="s">
        <v>557</v>
      </c>
      <c r="F55" s="346"/>
    </row>
    <row r="56" spans="1:10">
      <c r="B56" s="244"/>
      <c r="C56" s="245" t="s">
        <v>591</v>
      </c>
      <c r="D56" s="288"/>
      <c r="E56" s="345" t="s">
        <v>558</v>
      </c>
      <c r="F56" s="346"/>
    </row>
    <row r="57" spans="1:10" ht="14.25" customHeight="1">
      <c r="C57" s="246"/>
      <c r="D57" s="246"/>
      <c r="E57" s="173"/>
      <c r="F57" s="173"/>
    </row>
    <row r="58" spans="1:10" ht="14.25" customHeight="1">
      <c r="A58" s="247"/>
      <c r="B58" s="247"/>
    </row>
    <row r="59" spans="1:10" ht="14.25" customHeight="1">
      <c r="A59" s="247"/>
      <c r="B59" s="247"/>
    </row>
    <row r="60" spans="1:10" ht="14.25" customHeight="1">
      <c r="A60" s="247"/>
      <c r="B60" s="247"/>
    </row>
    <row r="61" spans="1:10" ht="14.25" customHeight="1">
      <c r="A61" s="247"/>
      <c r="B61" s="247"/>
    </row>
    <row r="62" spans="1:10" ht="14.25" customHeight="1">
      <c r="A62" s="247"/>
      <c r="B62" s="247"/>
    </row>
    <row r="63" spans="1:10" ht="14.25" customHeight="1">
      <c r="A63" s="247"/>
      <c r="B63" s="247"/>
    </row>
    <row r="64" spans="1:10" ht="14.25" customHeight="1">
      <c r="A64" s="303"/>
      <c r="B64" s="303"/>
      <c r="C64" s="304"/>
      <c r="D64" s="304"/>
      <c r="E64" s="304"/>
      <c r="F64" s="304"/>
    </row>
    <row r="65" spans="1:11" s="277" customFormat="1">
      <c r="A65" s="282" t="s">
        <v>597</v>
      </c>
      <c r="B65" s="282"/>
      <c r="C65" s="282"/>
      <c r="D65" s="282"/>
      <c r="E65" s="352" t="s">
        <v>598</v>
      </c>
      <c r="F65" s="352"/>
      <c r="G65" s="278"/>
      <c r="H65" s="279"/>
      <c r="I65" s="280"/>
      <c r="J65" s="281"/>
      <c r="K65" s="281"/>
    </row>
    <row r="66" spans="1:11" s="277" customFormat="1" ht="16.5" customHeight="1">
      <c r="A66" s="283" t="s">
        <v>600</v>
      </c>
      <c r="B66" s="284"/>
      <c r="C66" s="284"/>
      <c r="D66" s="284"/>
      <c r="E66" s="308" t="s">
        <v>601</v>
      </c>
      <c r="F66" s="309"/>
      <c r="G66" s="305"/>
      <c r="H66" s="279"/>
      <c r="I66" s="280"/>
      <c r="J66" s="281"/>
      <c r="K66" s="281"/>
    </row>
    <row r="67" spans="1:11" s="277" customFormat="1" ht="15.75" customHeight="1">
      <c r="A67" s="285" t="s">
        <v>599</v>
      </c>
      <c r="B67" s="286"/>
      <c r="C67" s="286"/>
      <c r="D67" s="286"/>
      <c r="E67" s="307" t="s">
        <v>602</v>
      </c>
      <c r="F67" s="307"/>
      <c r="G67" s="306"/>
      <c r="H67" s="279"/>
      <c r="I67" s="280"/>
      <c r="J67" s="281"/>
      <c r="K67" s="281"/>
    </row>
    <row r="68" spans="1:11" ht="14.25" customHeight="1">
      <c r="A68" s="247"/>
      <c r="B68" s="247"/>
      <c r="C68" s="288"/>
      <c r="E68" s="346"/>
      <c r="F68" s="346"/>
    </row>
    <row r="69" spans="1:11" ht="14.25" customHeight="1">
      <c r="A69" s="287"/>
      <c r="B69" s="287"/>
      <c r="C69" s="289"/>
      <c r="D69" s="172"/>
      <c r="E69" s="347"/>
      <c r="F69" s="347"/>
    </row>
    <row r="70" spans="1:11" ht="16.5">
      <c r="A70" s="248"/>
      <c r="B70" s="248"/>
      <c r="C70" s="248"/>
      <c r="D70" s="248"/>
    </row>
    <row r="71" spans="1:11" ht="16.5">
      <c r="A71" s="249"/>
      <c r="B71" s="249"/>
      <c r="C71" s="249"/>
      <c r="D71" s="249"/>
    </row>
    <row r="72" spans="1:11" ht="16.5">
      <c r="A72" s="250"/>
      <c r="B72" s="250"/>
      <c r="C72" s="249"/>
      <c r="D72" s="249"/>
    </row>
    <row r="73" spans="1:11" ht="15.75">
      <c r="A73" s="251"/>
      <c r="B73" s="251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E56:F56"/>
    <mergeCell ref="E68:F68"/>
    <mergeCell ref="E69:F69"/>
    <mergeCell ref="A40:B40"/>
    <mergeCell ref="A35:B35"/>
    <mergeCell ref="E65:F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URB9PU43aApTuJFk3kKbK12/+kkN8q4ugADj3SEGK54=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Xb7Su+IkV7GPzU0gsrSkiFY7b/+/oQclXX8FZ9HMqf8=</DigestValue>
    </Reference>
  </SignedInfo>
  <SignatureValue>Xkz3xwZYIpmr2xq3mbpjUhpZgY/qPvOGJF633gts5P5c3UOl56Qt+q/vbZ2rD9P+l4KU3QV9IAhi
Nz403SO+ITxH0LK75ORaRTnVssxXoVbhTZbALEOY4jPM+5MTfYDJT5wASgpsm1aIC2aTPISWdmNV
UbDT5HGyZzQp8KwtBrAJpuglUpu4hhcBAi/EuVfBrsiuRHvrIJU5lnCaLr2tQqvCAQ1HFLjtzKtG
hqWGN4o0SijDHrxJ4BQ5VY4E0nlWDUnelz+T9qvwRRutzvvjF132Q1B3dpf9fPqrpSHSPNCWz45l
uHjZTJ9kHsjDyDanCaJ/jbcjdBgW78pB+uP9Dg==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3t3uyfQOZC4tMmPDIL/zfjPsBl+Bz9G7VR5SF2iu4UE=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x5jmgrrzlpi0htJ7dvFPSfdZMWWRCIJQLyDHoKLBuUA=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2EAtbrFg/Upjp1RJTFf9KY6M4B7ivenHj9Y3y/h/YRU=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UJJBVX1a0Nau/hqktWPHV2VKlqJPMLktj1OSAJ2pOPw=</DigestValue>
      </Reference>
      <Reference URI="/xl/worksheets/sheet6.xml?ContentType=application/vnd.openxmlformats-officedocument.spreadsheetml.worksheet+xml">
        <DigestMethod Algorithm="http://www.w3.org/2001/04/xmlenc#sha256"/>
        <DigestValue>zaPpFOVWP2wK/DlCsMZyn91tRg73WZM2W5V9Z+Dnyfc=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2026-04-28T07:49:32Z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2026-04-28T07:49:32Z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gaAMlYPbExDfM52q9++rz/rCo8bN6fkvH7TGyJFZUs0=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7OANj74vynDSDC3zvxwceU1CtzsCmSGcrTeiJo26nYQ=</DigestValue>
    </Reference>
  </SignedInfo>
  <SignatureValue>IykhIWIaMol1cYJb0jrRCrpEdE+8DxIUEIwFt0KPCcGw3/rtI5/l0xfm7egrUaM+RnS9U+tK6dyv
JbYFFYo6LeOPglVr+z/ALULd22njrKr3oCK54HkSCB8T6HFRkML3S5r1+/yMvIksxRu5Ka0Tv1AZ
q0hZBksdDpdhm3WeCFzoxFIsnNVac3jv0PeE78TQzMuUDXe1XMukRlFyrEz7IyVZ5y0rmoSbBP3k
cyNtFuRIsuR43zKkQv+gBsX1yXydq7ZINmSq4Dz3vK9Xy3/gwD0/2wOb3XXp2q2EMZCTvCWpoU8P
y61TvmwdpWtVhyX99gK/fq1i2j3OQWW3lMMVgQ==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3t3uyfQOZC4tMmPDIL/zfjPsBl+Bz9G7VR5SF2iu4UE=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x5jmgrrzlpi0htJ7dvFPSfdZMWWRCIJQLyDHoKLBuUA=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KQrrBeheSn/4IB29Txd1OjStYc0oyE1H3sTjTdXUcO0=</DigestValue>
      </Reference>
      <Reference URI="/xl/styles.xml?ContentType=application/vnd.openxmlformats-officedocument.spreadsheetml.styles+xml">
        <DigestMethod Algorithm="http://www.w3.org/2001/04/xmlenc#sha256"/>
        <DigestValue>2EAtbrFg/Upjp1RJTFf9KY6M4B7ivenHj9Y3y/h/YRU=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iZwfuBh0c7+SeEp2TtGb0Q1SP3lohwcw8lkPC9vJoFk=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uA5FmeLse3WsvoLF4iGKqiQTkdBIKy5PdpuLiYn9KmU=</DigestValue>
      </Reference>
      <Reference URI="/xl/worksheets/sheet3.xml?ContentType=application/vnd.openxmlformats-officedocument.spreadsheetml.worksheet+xml">
        <DigestMethod Algorithm="http://www.w3.org/2001/04/xmlenc#sha256"/>
        <DigestValue>GX4KzZ/jCRSXC9h7vlIw8Amabjj4U3tG9ydJ/o35Jbg=</DigestValue>
      </Reference>
      <Reference URI="/xl/worksheets/sheet4.xml?ContentType=application/vnd.openxmlformats-officedocument.spreadsheetml.worksheet+xml">
        <DigestMethod Algorithm="http://www.w3.org/2001/04/xmlenc#sha256"/>
        <DigestValue>UGzLKisdvch90ADIQjc0+nbJdLKAVjpoTqN8TPhZ4pI=</DigestValue>
      </Reference>
      <Reference URI="/xl/worksheets/sheet5.xml?ContentType=application/vnd.openxmlformats-officedocument.spreadsheetml.worksheet+xml">
        <DigestMethod Algorithm="http://www.w3.org/2001/04/xmlenc#sha256"/>
        <DigestValue>UJJBVX1a0Nau/hqktWPHV2VKlqJPMLktj1OSAJ2pOPw=</DigestValue>
      </Reference>
      <Reference URI="/xl/worksheets/sheet6.xml?ContentType=application/vnd.openxmlformats-officedocument.spreadsheetml.worksheet+xml">
        <DigestMethod Algorithm="http://www.w3.org/2001/04/xmlenc#sha256"/>
        <DigestValue>zaPpFOVWP2wK/DlCsMZyn91tRg73WZM2W5V9Z+Dnyfc=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2026-04-28T11:08:29Z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2026-04-28T11:08:29Z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Dich Vu CK</cp:lastModifiedBy>
  <cp:lastPrinted>2024-11-11T03:12:35Z</cp:lastPrinted>
  <dcterms:created xsi:type="dcterms:W3CDTF">2014-09-25T08:23:57Z</dcterms:created>
  <dcterms:modified xsi:type="dcterms:W3CDTF">2026-04-28T07:49:26Z</dcterms:modified>
</cp:coreProperties>
</file>