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D21" i="27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<sst xmlns="http://schemas.openxmlformats.org/spreadsheetml/2006/main" count="1394" uniqueCount="603">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</sst>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6" t="s">
        <v>50</v>
      </c>
      <c r="B2" s="327"/>
      <c r="C2" s="327"/>
      <c r="D2" s="327"/>
      <c r="E2" s="327"/>
      <c r="F2" s="32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8" t="s">
        <v>51</v>
      </c>
      <c r="D3" s="328"/>
      <c r="E3" s="328"/>
      <c r="F3" s="328"/>
      <c r="G3" s="328"/>
      <c r="H3" s="328"/>
      <c r="I3" s="328"/>
      <c r="J3" s="328"/>
      <c r="K3" s="328"/>
      <c r="L3" s="328"/>
      <c r="M3" s="310" t="s">
        <v>23</v>
      </c>
      <c r="N3" s="318"/>
      <c r="O3" s="319" t="s">
        <v>24</v>
      </c>
      <c r="P3" s="320"/>
      <c r="Q3" s="310" t="s">
        <v>5</v>
      </c>
      <c r="R3" s="310"/>
      <c r="S3" s="318"/>
      <c r="T3" s="321"/>
      <c r="U3" s="312" t="s">
        <v>26</v>
      </c>
      <c r="V3" s="313"/>
      <c r="W3" s="314" t="s">
        <v>25</v>
      </c>
    </row>
    <row r="4" spans="1:23" ht="12.75" customHeight="1">
      <c r="A4" s="318" t="s">
        <v>27</v>
      </c>
      <c r="B4" s="310" t="s">
        <v>28</v>
      </c>
      <c r="C4" s="310" t="s">
        <v>29</v>
      </c>
      <c r="D4" s="310" t="s">
        <v>30</v>
      </c>
      <c r="E4" s="310" t="s">
        <v>31</v>
      </c>
      <c r="F4" s="310" t="s">
        <v>32</v>
      </c>
      <c r="G4" s="310" t="s">
        <v>33</v>
      </c>
      <c r="H4" s="322" t="s">
        <v>52</v>
      </c>
      <c r="I4" s="310" t="s">
        <v>34</v>
      </c>
      <c r="J4" s="321"/>
      <c r="K4" s="310" t="s">
        <v>35</v>
      </c>
      <c r="L4" s="310" t="s">
        <v>36</v>
      </c>
      <c r="M4" s="310" t="s">
        <v>35</v>
      </c>
      <c r="N4" s="310" t="s">
        <v>37</v>
      </c>
      <c r="O4" s="310" t="s">
        <v>35</v>
      </c>
      <c r="P4" s="310" t="s">
        <v>37</v>
      </c>
      <c r="Q4" s="310" t="s">
        <v>38</v>
      </c>
      <c r="R4" s="310" t="s">
        <v>39</v>
      </c>
      <c r="S4" s="310" t="s">
        <v>36</v>
      </c>
      <c r="T4" s="310" t="s">
        <v>39</v>
      </c>
      <c r="U4" s="322" t="s">
        <v>36</v>
      </c>
      <c r="V4" s="310" t="s">
        <v>39</v>
      </c>
      <c r="W4" s="315"/>
    </row>
    <row r="5" spans="1:23">
      <c r="A5" s="321"/>
      <c r="B5" s="321"/>
      <c r="C5" s="321"/>
      <c r="D5" s="321"/>
      <c r="E5" s="321"/>
      <c r="F5" s="321"/>
      <c r="G5" s="321"/>
      <c r="H5" s="323"/>
      <c r="I5" s="106" t="s">
        <v>40</v>
      </c>
      <c r="J5" s="106" t="s">
        <v>41</v>
      </c>
      <c r="K5" s="321"/>
      <c r="L5" s="321"/>
      <c r="M5" s="321"/>
      <c r="N5" s="321"/>
      <c r="O5" s="321"/>
      <c r="P5" s="321"/>
      <c r="Q5" s="317"/>
      <c r="R5" s="317"/>
      <c r="S5" s="321"/>
      <c r="T5" s="317"/>
      <c r="U5" s="323"/>
      <c r="V5" s="311"/>
      <c r="W5" s="31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4" t="s">
        <v>5</v>
      </c>
      <c r="B179" s="32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1" t="s">
        <v>210</v>
      </c>
      <c r="B1" s="331"/>
      <c r="C1" s="331"/>
      <c r="D1" s="331"/>
      <c r="E1" s="331"/>
      <c r="F1" s="331"/>
      <c r="G1" s="33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2" t="e">
        <f>#REF!</f>
        <v>#REF!</v>
      </c>
      <c r="C2" s="333"/>
      <c r="D2" s="33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4"/>
      <c r="C3" s="334"/>
      <c r="D3" s="33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5">
        <v>41948</v>
      </c>
      <c r="C4" s="335"/>
      <c r="D4" s="33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5">
        <v>41949</v>
      </c>
      <c r="C5" s="335"/>
      <c r="D5" s="33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4">
        <v>111000</v>
      </c>
      <c r="C6" s="334"/>
      <c r="D6" s="33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5" t="s">
        <v>226</v>
      </c>
      <c r="C9" s="335"/>
      <c r="D9" s="33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4" t="e">
        <f>VLOOKUP(I11,#REF!,4,0)*1000</f>
        <v>#REF!</v>
      </c>
      <c r="C11" s="334"/>
      <c r="D11" s="33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4">
        <v>10000</v>
      </c>
      <c r="C17" s="334"/>
      <c r="D17" s="33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4">
        <v>10000</v>
      </c>
      <c r="C19" s="334"/>
      <c r="D19" s="33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5"/>
      <c r="C21" s="335"/>
      <c r="D21" s="33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6" t="s">
        <v>241</v>
      </c>
      <c r="F23" s="336"/>
      <c r="G23" s="33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5" zoomScaleNormal="100" zoomScaleSheetLayoutView="100" workbookViewId="0">
      <selection activeCell="E48" sqref="E48:E49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60" t="s">
        <v>563</v>
      </c>
      <c r="B1" s="360"/>
      <c r="C1" s="360"/>
      <c r="D1" s="360"/>
      <c r="E1" s="360"/>
      <c r="F1" s="360"/>
    </row>
    <row r="2" spans="1:6" ht="15.75" customHeight="1">
      <c r="A2" s="357" t="s">
        <v>564</v>
      </c>
      <c r="B2" s="357"/>
      <c r="C2" s="357"/>
      <c r="D2" s="357"/>
      <c r="E2" s="357"/>
      <c r="F2" s="357"/>
    </row>
    <row r="3" spans="1:6" ht="19.5" customHeight="1">
      <c r="A3" s="358" t="s">
        <v>582</v>
      </c>
      <c r="B3" s="358"/>
      <c r="C3" s="358"/>
      <c r="D3" s="358"/>
      <c r="E3" s="358"/>
      <c r="F3" s="358"/>
    </row>
    <row r="4" spans="1:6" ht="18" customHeight="1">
      <c r="A4" s="359" t="s">
        <v>565</v>
      </c>
      <c r="B4" s="359"/>
      <c r="C4" s="359"/>
      <c r="D4" s="359"/>
      <c r="E4" s="359"/>
      <c r="F4" s="35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0" t="s">
        <v>566</v>
      </c>
      <c r="B6" s="360"/>
      <c r="C6" s="360"/>
      <c r="D6" s="360"/>
      <c r="E6" s="360"/>
      <c r="F6" s="360"/>
    </row>
    <row r="7" spans="1:6" ht="15.75" customHeight="1">
      <c r="A7" s="360" t="s">
        <v>567</v>
      </c>
      <c r="B7" s="360"/>
      <c r="C7" s="360"/>
      <c r="D7" s="360"/>
      <c r="E7" s="360"/>
      <c r="F7" s="36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81" t="s">
        <v>572</v>
      </c>
      <c r="B18" s="381"/>
      <c r="C18" s="381"/>
      <c r="D18" s="161" t="str">
        <f>"Từ ngày "&amp;TEXT(F25+1,"dd/mm/yyyy")&amp;" đến "&amp;TEXT(E25,"dd/mm/yyyy")</f>
        <v>Từ ngày 13/04/2026 đến 19/04/2026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13/04/2026 to 19/04/2026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46132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46132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61" t="s">
        <v>531</v>
      </c>
      <c r="B23" s="362"/>
      <c r="C23" s="363" t="s">
        <v>541</v>
      </c>
      <c r="D23" s="362"/>
      <c r="E23" s="275" t="s">
        <v>542</v>
      </c>
      <c r="F23" s="276" t="s">
        <v>560</v>
      </c>
      <c r="H23" s="178"/>
      <c r="K23" s="181"/>
    </row>
    <row r="24" spans="1:11" ht="15.75" customHeight="1">
      <c r="A24" s="364" t="s">
        <v>27</v>
      </c>
      <c r="B24" s="365"/>
      <c r="C24" s="366" t="s">
        <v>330</v>
      </c>
      <c r="D24" s="367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46131</v>
      </c>
      <c r="F25" s="186">
        <v>46124</v>
      </c>
      <c r="G25" s="187"/>
      <c r="H25" s="178"/>
      <c r="K25" s="181"/>
    </row>
    <row r="26" spans="1:11" ht="15.75" customHeight="1">
      <c r="A26" s="355" t="s">
        <v>574</v>
      </c>
      <c r="B26" s="356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53">
        <v>1</v>
      </c>
      <c r="B28" s="354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8">
        <v>1.1000000000000001</v>
      </c>
      <c r="B30" s="369"/>
      <c r="C30" s="203" t="s">
        <v>584</v>
      </c>
      <c r="D30" s="204"/>
      <c r="E30" s="162">
        <f>F34</f>
        <v>869933061971</v>
      </c>
      <c r="F30" s="162">
        <v>841066975604</v>
      </c>
      <c r="G30" s="205"/>
      <c r="H30" s="206"/>
      <c r="I30" s="205"/>
      <c r="J30" s="205"/>
      <c r="K30" s="181"/>
    </row>
    <row r="31" spans="1:11" ht="15.75" customHeight="1">
      <c r="A31" s="350">
        <v>1.2</v>
      </c>
      <c r="B31" s="351"/>
      <c r="C31" s="207" t="s">
        <v>585</v>
      </c>
      <c r="D31" s="208"/>
      <c r="E31" s="252">
        <f>F35</f>
        <v>14442.03</v>
      </c>
      <c r="F31" s="252">
        <v>13919.8</v>
      </c>
      <c r="G31" s="205"/>
      <c r="H31" s="206"/>
      <c r="I31" s="205"/>
      <c r="J31" s="205"/>
      <c r="K31" s="181"/>
    </row>
    <row r="32" spans="1:11" ht="15.75" customHeight="1">
      <c r="A32" s="353">
        <v>2</v>
      </c>
      <c r="B32" s="354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8">
        <v>2.1</v>
      </c>
      <c r="B34" s="369"/>
      <c r="C34" s="203" t="s">
        <v>586</v>
      </c>
      <c r="D34" s="204"/>
      <c r="E34" s="162">
        <v>864630123109</v>
      </c>
      <c r="F34" s="162">
        <v>869933061971</v>
      </c>
      <c r="G34" s="205"/>
      <c r="H34" s="206"/>
      <c r="I34" s="205"/>
      <c r="J34" s="205"/>
      <c r="K34" s="211"/>
    </row>
    <row r="35" spans="1:11" ht="15.75" customHeight="1">
      <c r="A35" s="350">
        <v>2.2000000000000002</v>
      </c>
      <c r="B35" s="351"/>
      <c r="C35" s="212" t="s">
        <v>587</v>
      </c>
      <c r="D35" s="202"/>
      <c r="E35" s="252">
        <v>14362.99</v>
      </c>
      <c r="F35" s="252">
        <v>14442.03</v>
      </c>
      <c r="G35" s="205"/>
      <c r="H35" s="206"/>
      <c r="I35" s="205"/>
      <c r="J35" s="205"/>
    </row>
    <row r="36" spans="1:11" ht="15.75" customHeight="1">
      <c r="A36" s="370">
        <v>3</v>
      </c>
      <c r="B36" s="371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-5302938862</v>
      </c>
      <c r="F37" s="292">
        <v>28866086367</v>
      </c>
      <c r="G37" s="205"/>
      <c r="H37" s="206"/>
      <c r="I37" s="205"/>
      <c r="J37" s="205"/>
    </row>
    <row r="38" spans="1:11" ht="15.75" customHeight="1">
      <c r="A38" s="372">
        <v>3.1</v>
      </c>
      <c r="B38" s="373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-4758821225</v>
      </c>
      <c r="F39" s="292">
        <v>31381149809</v>
      </c>
      <c r="G39" s="205"/>
      <c r="H39" s="206"/>
      <c r="I39" s="205"/>
      <c r="J39" s="205"/>
    </row>
    <row r="40" spans="1:11" ht="15.75" customHeight="1">
      <c r="A40" s="348">
        <v>3.2</v>
      </c>
      <c r="B40" s="349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-544117637</v>
      </c>
      <c r="F41" s="292">
        <v>-2515063442</v>
      </c>
      <c r="G41" s="205"/>
      <c r="H41" s="270"/>
      <c r="I41" s="205"/>
      <c r="J41" s="205"/>
    </row>
    <row r="42" spans="1:11" ht="15.75" customHeight="1">
      <c r="A42" s="348">
        <v>3.3</v>
      </c>
      <c r="B42" s="349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70">
        <v>4</v>
      </c>
      <c r="B44" s="374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-5.472914818761665E-3</v>
      </c>
      <c r="F45" s="259">
        <v>3.7517062026753312E-2</v>
      </c>
      <c r="G45" s="195"/>
      <c r="H45" s="206"/>
      <c r="I45" s="205"/>
      <c r="J45" s="205"/>
    </row>
    <row r="46" spans="1:11" ht="15.75" customHeight="1">
      <c r="A46" s="370">
        <v>5</v>
      </c>
      <c r="B46" s="374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79">
        <v>5.0999999999999996</v>
      </c>
      <c r="B48" s="380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79">
        <v>5.2</v>
      </c>
      <c r="B49" s="380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77">
        <v>6</v>
      </c>
      <c r="B50" s="378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79">
        <v>6.1</v>
      </c>
      <c r="B51" s="380">
        <v>6.1</v>
      </c>
      <c r="C51" s="239" t="s">
        <v>596</v>
      </c>
      <c r="D51" s="240"/>
      <c r="E51" s="293">
        <v>246931.42</v>
      </c>
      <c r="F51" s="293">
        <v>246931.42</v>
      </c>
      <c r="G51" s="269"/>
      <c r="H51" s="206"/>
      <c r="I51" s="205"/>
      <c r="J51" s="205"/>
    </row>
    <row r="52" spans="1:10" ht="15.75" customHeight="1">
      <c r="A52" s="379">
        <v>6.2</v>
      </c>
      <c r="B52" s="380"/>
      <c r="C52" s="203" t="s">
        <v>590</v>
      </c>
      <c r="D52" s="234"/>
      <c r="E52" s="264">
        <f>E51*E35</f>
        <v>3546673516.1458001</v>
      </c>
      <c r="F52" s="264">
        <v>3566190975.5826001</v>
      </c>
      <c r="G52" s="268"/>
      <c r="H52" s="206"/>
      <c r="I52" s="205"/>
      <c r="J52" s="205"/>
    </row>
    <row r="53" spans="1:10" ht="15.75" customHeight="1" thickBot="1">
      <c r="A53" s="375">
        <v>6.2</v>
      </c>
      <c r="B53" s="376">
        <v>6.3</v>
      </c>
      <c r="C53" s="241" t="s">
        <v>594</v>
      </c>
      <c r="D53" s="241"/>
      <c r="E53" s="265">
        <f>E52/E34</f>
        <v>4.1019546061994965E-3</v>
      </c>
      <c r="F53" s="265">
        <v>4.0993854946755458E-3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45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52" t="s">
        <v>598</v>
      </c>
      <c r="F65" s="352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47"/>
      <c r="F69" s="347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E56:F56"/>
    <mergeCell ref="E68:F68"/>
    <mergeCell ref="E69:F69"/>
    <mergeCell ref="A40:B40"/>
    <mergeCell ref="A35:B35"/>
    <mergeCell ref="E65:F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u/7mJ2B2/+zCFwzZ3EL85mNF8NmTmZB33W0KmnfB/Fg=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Pcc6hQMhTSP61GXee37oCZvx+600op/QpiPUbbdoIEk=</DigestValue>
    </Reference>
  </SignedInfo>
  <SignatureValue>rDk27Hfx+3rmxeisPWThZm+qSWB5doWBVpDfYpkbDQAxNssWPdl1subvdiWXTPEbaGuGnGSvRMvA
AA40XGatetKG52qN5wmG5cYcPrVmXFcx2GjmlnlFxhCCuYuo0ORCuxsIVXb4rwIwFnRqOmf4F/F2
urCUucrAydHKndZWoOnQA/vTMKXyB1QpE+SvlqHNV8LAPRltZS4BfzipJXiri54/iPiLADlTnMk/
eQqbhjS57iDq2NRZG7eOh8qSo3MT+dniibwQAljrgRFB+yqxziGaNHlzxHs6v0y0nV3M4dJAE/Ss
eE0UFtjfPlRw6fhZxCMpYzTr+xamJkg7MS9ypQ==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YGhISFCb8XzNQpMhMotk/SwOXahfdJiEYTGKt1aHCQA=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Ev1f2GWy69q41Wjp4agy9ZHUPijKIJKYxQCZ2PLWVzs=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iZwfuBh0c7+SeEp2TtGb0Q1SP3lohwcw8lkPC9vJoFk=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uA5FmeLse3WsvoLF4iGKqiQTkdBIKy5PdpuLiYn9KmU=</DigestValue>
      </Reference>
      <Reference URI="/xl/worksheets/sheet3.xml?ContentType=application/vnd.openxmlformats-officedocument.spreadsheetml.worksheet+xml">
        <DigestMethod Algorithm="http://www.w3.org/2001/04/xmlenc#sha256"/>
        <DigestValue>GX4KzZ/jCRSXC9h7vlIw8Amabjj4U3tG9ydJ/o35Jbg=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lvuONwHmW27bSVNV/3d8kwVl7wFV2G46UtpS/zxPi2Q=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2026-04-20T08:16:24Z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2026-04-20T08:16:24Z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O1HAn5GgZ0WYB5rJQHmUXzqb2YNBw1b6QXdEJ3nuGUo=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12KhF9+3vDvm1u4BmqPMkFrjDLs/F10fT2n/xGhOdFI=</DigestValue>
    </Reference>
  </SignedInfo>
  <SignatureValue>C79YHd7jqQDNgagEoGgZUJTrRFRW/AIkZCBhHSG3548YXO5dv0+1GM+nZVGSDnqNOwtwukMH6Dne
kwfwf25QuBRPxkWncLAQcDddeZpw3l9gob54SKxNB9dP4osQidRrBmv9yqTTT+XKfHxqnQpuEkpp
2tWC42MQcOXOGy27UmlbXwTCsMz+jaw5kHHLAOsuxkr7B2kAB/chjwZCeZbPpl8ThLl3JnYUBWJU
2qWj/qWifItAySbRmfU+/FiSok6ymrifM60rSQjS1qWKtXOyDR5Bo+KVfEtiE2qyHJlT8Nxcv6g1
VVQ8KFbV9EPMe16K9IR8UExv02HgtG233O9NUw==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YGhISFCb8XzNQpMhMotk/SwOXahfdJiEYTGKt1aHCQA=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Ev1f2GWy69q41Wjp4agy9ZHUPijKIJKYxQCZ2PLWVzs=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iZwfuBh0c7+SeEp2TtGb0Q1SP3lohwcw8lkPC9vJoFk=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uA5FmeLse3WsvoLF4iGKqiQTkdBIKy5PdpuLiYn9KmU=</DigestValue>
      </Reference>
      <Reference URI="/xl/worksheets/sheet3.xml?ContentType=application/vnd.openxmlformats-officedocument.spreadsheetml.worksheet+xml">
        <DigestMethod Algorithm="http://www.w3.org/2001/04/xmlenc#sha256"/>
        <DigestValue>GX4KzZ/jCRSXC9h7vlIw8Amabjj4U3tG9ydJ/o35Jbg=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lvuONwHmW27bSVNV/3d8kwVl7wFV2G46UtpS/zxPi2Q=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2026-04-20T11:25:08Z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2026-04-20T11:25:08Z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2026-04-20T07:24:05Z</dcterms:modified>
</cp:coreProperties>
</file>