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6.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tandardcharteredbank-my.sharepoint.com/personal/2029278_zone1_scb_net/Documents/Desktop/upload/"/>
    </mc:Choice>
  </mc:AlternateContent>
  <xr:revisionPtr revIDLastSave="9" documentId="13_ncr:1_{5512861A-59A1-407E-8381-B583F4A52F4D}" xr6:coauthVersionLast="47" xr6:coauthVersionMax="47" xr10:uidLastSave="{7DBE2016-FB2C-4E5E-830E-5E56583A53C6}"/>
  <bookViews>
    <workbookView xWindow="-108" yWindow="-108" windowWidth="23256" windowHeight="12456" xr2:uid="{00000000-000D-0000-FFFF-FFFF00000000}"/>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100-000001000000}">
      <text>
        <r>
          <rPr>
            <sz val="10"/>
            <rFont val="Arial"/>
            <family val="2"/>
          </rPr>
          <t>Ô chỉ tiêu có định dạng số. Đơn vị tính x 1 (hoặc %)</t>
        </r>
      </text>
    </comment>
    <comment ref="E2" authorId="0" shapeId="0" xr:uid="{00000000-0006-0000-0100-000002000000}">
      <text>
        <r>
          <rPr>
            <sz val="10"/>
            <rFont val="Arial"/>
            <family val="2"/>
          </rPr>
          <t>Ô chỉ tiêu có định dạng số. Đơn vị tính x 1 (hoặc %)</t>
        </r>
      </text>
    </comment>
    <comment ref="F2" authorId="0" shapeId="0" xr:uid="{00000000-0006-0000-0100-000003000000}">
      <text>
        <r>
          <rPr>
            <sz val="10"/>
            <rFont val="Arial"/>
            <family val="2"/>
          </rPr>
          <t>Ô chỉ tiêu có định dạng số. Đơn vị tính x 1 (hoặc %)</t>
        </r>
      </text>
    </comment>
    <comment ref="D3" authorId="0" shapeId="0" xr:uid="{00000000-0006-0000-0100-000004000000}">
      <text>
        <r>
          <rPr>
            <sz val="10"/>
            <rFont val="Arial"/>
            <family val="2"/>
          </rPr>
          <t>Ô chỉ tiêu có định dạng số. Đơn vị tính x 1 (hoặc %)</t>
        </r>
      </text>
    </comment>
    <comment ref="E3" authorId="0" shapeId="0" xr:uid="{00000000-0006-0000-0100-000005000000}">
      <text>
        <r>
          <rPr>
            <sz val="10"/>
            <rFont val="Arial"/>
            <family val="2"/>
          </rPr>
          <t>Ô chỉ tiêu có định dạng số. Đơn vị tính x 1 (hoặc %)</t>
        </r>
      </text>
    </comment>
    <comment ref="F3" authorId="0" shapeId="0" xr:uid="{00000000-0006-0000-0100-000006000000}">
      <text>
        <r>
          <rPr>
            <sz val="10"/>
            <rFont val="Arial"/>
            <family val="2"/>
          </rPr>
          <t>Ô chỉ tiêu có định dạng số. Đơn vị tính x 1 (hoặc %)</t>
        </r>
      </text>
    </comment>
    <comment ref="D4" authorId="0" shapeId="0" xr:uid="{00000000-0006-0000-0100-000007000000}">
      <text>
        <r>
          <rPr>
            <sz val="10"/>
            <rFont val="Arial"/>
            <family val="2"/>
          </rPr>
          <t>Ô chỉ tiêu có định dạng số. Đơn vị tính x 1 (hoặc %)</t>
        </r>
      </text>
    </comment>
    <comment ref="E4" authorId="0" shapeId="0" xr:uid="{00000000-0006-0000-0100-000008000000}">
      <text>
        <r>
          <rPr>
            <sz val="10"/>
            <rFont val="Arial"/>
            <family val="2"/>
          </rPr>
          <t>Ô chỉ tiêu có định dạng số. Đơn vị tính x 1 (hoặc %)</t>
        </r>
      </text>
    </comment>
    <comment ref="F4" authorId="0" shapeId="0" xr:uid="{00000000-0006-0000-0100-000009000000}">
      <text>
        <r>
          <rPr>
            <sz val="10"/>
            <rFont val="Arial"/>
            <family val="2"/>
          </rPr>
          <t>Ô chỉ tiêu có định dạng số. Đơn vị tính x 1 (hoặc %)</t>
        </r>
      </text>
    </comment>
    <comment ref="A6" authorId="0" shapeId="0" xr:uid="{00000000-0006-0000-0100-00000A000000}">
      <text>
        <r>
          <rPr>
            <sz val="10"/>
            <rFont val="Arial"/>
            <family val="2"/>
          </rPr>
          <t>Ô chỉ tiêu có định dạng ký tự
Dữ liệu động đầu vào hợp lệ khi chỉ được thêm dòng trên ô này.</t>
        </r>
      </text>
    </comment>
    <comment ref="B6" authorId="0" shapeId="0" xr:uid="{00000000-0006-0000-0100-00000B000000}">
      <text>
        <r>
          <rPr>
            <sz val="10"/>
            <rFont val="Arial"/>
            <family val="2"/>
          </rPr>
          <t>Ô chỉ tiêu có định dạng ký tự
Dữ liệu động đầu vào hợp lệ khi chỉ được thêm dòng trên ô này.</t>
        </r>
      </text>
    </comment>
    <comment ref="C6" authorId="0" shapeId="0" xr:uid="{00000000-0006-0000-0100-00000C000000}">
      <text>
        <r>
          <rPr>
            <sz val="10"/>
            <rFont val="Arial"/>
            <family val="2"/>
          </rPr>
          <t>Ô chỉ tiêu có định dạng ký tự
Dữ liệu động đầu vào hợp lệ khi chỉ được thêm dòng trên ô này.</t>
        </r>
      </text>
    </comment>
    <comment ref="D6" authorId="0" shapeId="0" xr:uid="{00000000-0006-0000-0100-00000D000000}">
      <text>
        <r>
          <rPr>
            <sz val="10"/>
            <rFont val="Arial"/>
            <family val="2"/>
          </rPr>
          <t>Ô chỉ tiêu có định dạng số. Đơn vị tính x 1 (hoặc %)
Dữ liệu động đầu vào hợp lệ khi chỉ được thêm dòng trên ô này.</t>
        </r>
      </text>
    </comment>
    <comment ref="E6" authorId="0" shapeId="0" xr:uid="{00000000-0006-0000-0100-00000E000000}">
      <text>
        <r>
          <rPr>
            <sz val="10"/>
            <rFont val="Arial"/>
            <family val="2"/>
          </rPr>
          <t>Ô chỉ tiêu có định dạng số. Đơn vị tính x 1 (hoặc %)
Dữ liệu động đầu vào hợp lệ khi chỉ được thêm dòng trên ô này.</t>
        </r>
      </text>
    </comment>
    <comment ref="F6" authorId="0" shapeId="0" xr:uid="{00000000-0006-0000-0100-00000F000000}">
      <text>
        <r>
          <rPr>
            <sz val="10"/>
            <rFont val="Arial"/>
            <family val="2"/>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family val="2"/>
          </rPr>
          <t>Ô chỉ tiêu có định dạng ký tự
Dữ liệu động đầu vào hợp lệ khi chỉ được thêm dòng trên ô này.</t>
        </r>
      </text>
    </comment>
    <comment ref="B8" authorId="0" shapeId="0" xr:uid="{00000000-0006-0000-0100-000011000000}">
      <text>
        <r>
          <rPr>
            <sz val="10"/>
            <rFont val="Arial"/>
            <family val="2"/>
          </rPr>
          <t>Ô chỉ tiêu có định dạng ký tự
Dữ liệu động đầu vào hợp lệ khi chỉ được thêm dòng trên ô này.</t>
        </r>
      </text>
    </comment>
    <comment ref="C8" authorId="0" shapeId="0" xr:uid="{00000000-0006-0000-0100-000012000000}">
      <text>
        <r>
          <rPr>
            <sz val="10"/>
            <rFont val="Arial"/>
            <family val="2"/>
          </rPr>
          <t>Ô chỉ tiêu có định dạng ký tự
Dữ liệu động đầu vào hợp lệ khi chỉ được thêm dòng trên ô này.</t>
        </r>
      </text>
    </comment>
    <comment ref="D8" authorId="0" shapeId="0" xr:uid="{00000000-0006-0000-0100-000013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100-000014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100-000015000000}">
      <text>
        <r>
          <rPr>
            <sz val="10"/>
            <rFont val="Arial"/>
            <family val="2"/>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family val="2"/>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family val="2"/>
          </rPr>
          <t>Ô chỉ tiêu có định dạng ký tự
Dữ liệu động đầu vào hợp lệ khi chỉ được thêm dòng trên ô này.</t>
        </r>
      </text>
    </comment>
    <comment ref="C10" authorId="0" shapeId="0" xr:uid="{00000000-0006-0000-0100-000018000000}">
      <text>
        <r>
          <rPr>
            <sz val="10"/>
            <rFont val="Arial"/>
            <family val="2"/>
          </rPr>
          <t>Ô chỉ tiêu có định dạng số. Đơn vị tính x 1 (hoặc %)
Dữ liệu động đầu vào hợp lệ khi chỉ được thêm dòng trên ô này.</t>
        </r>
      </text>
    </comment>
    <comment ref="D10" authorId="0" shapeId="0" xr:uid="{00000000-0006-0000-0100-000019000000}">
      <text>
        <r>
          <rPr>
            <sz val="10"/>
            <rFont val="Arial"/>
            <family val="2"/>
          </rPr>
          <t>Ô chỉ tiêu có định dạng số. Đơn vị tính x 1 (hoặc %)
Dữ liệu động đầu vào hợp lệ khi chỉ được thêm dòng trên ô này.</t>
        </r>
      </text>
    </comment>
    <comment ref="E10" authorId="0" shapeId="0" xr:uid="{00000000-0006-0000-0100-00001A000000}">
      <text>
        <r>
          <rPr>
            <sz val="10"/>
            <rFont val="Arial"/>
            <family val="2"/>
          </rPr>
          <t>Ô chỉ tiêu có định dạng số. Đơn vị tính x 1 (hoặc %)
Dữ liệu động đầu vào hợp lệ khi chỉ được thêm dòng trên ô này.</t>
        </r>
      </text>
    </comment>
    <comment ref="F10" authorId="0" shapeId="0" xr:uid="{00000000-0006-0000-0100-00001B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100-00001C000000}">
      <text>
        <r>
          <rPr>
            <sz val="10"/>
            <rFont val="Arial"/>
            <family val="2"/>
          </rPr>
          <t>Ô chỉ tiêu có định dạng số. Đơn vị tính x 1 (hoặc %)</t>
        </r>
      </text>
    </comment>
    <comment ref="E11" authorId="0" shapeId="0" xr:uid="{00000000-0006-0000-0100-00001D000000}">
      <text>
        <r>
          <rPr>
            <sz val="10"/>
            <rFont val="Arial"/>
            <family val="2"/>
          </rPr>
          <t>Ô chỉ tiêu có định dạng số. Đơn vị tính x 1 (hoặc %)</t>
        </r>
      </text>
    </comment>
    <comment ref="F11" authorId="0" shapeId="0" xr:uid="{00000000-0006-0000-0100-00001E000000}">
      <text>
        <r>
          <rPr>
            <sz val="10"/>
            <rFont val="Arial"/>
            <family val="2"/>
          </rPr>
          <t>Ô chỉ tiêu có định dạng số. Đơn vị tính x 1 (hoặc %)</t>
        </r>
      </text>
    </comment>
    <comment ref="A13" authorId="0" shapeId="0" xr:uid="{00000000-0006-0000-0100-00001F000000}">
      <text>
        <r>
          <rPr>
            <sz val="10"/>
            <rFont val="Arial"/>
            <family val="2"/>
          </rPr>
          <t>Ô chỉ tiêu có định dạng ký tự
Dữ liệu động đầu vào hợp lệ khi chỉ được thêm dòng trên ô này.</t>
        </r>
      </text>
    </comment>
    <comment ref="B13" authorId="0" shapeId="0" xr:uid="{00000000-0006-0000-0100-000020000000}">
      <text>
        <r>
          <rPr>
            <sz val="10"/>
            <rFont val="Arial"/>
            <family val="2"/>
          </rPr>
          <t>Ô chỉ tiêu có định dạng ký tự
Dữ liệu động đầu vào hợp lệ khi chỉ được thêm dòng trên ô này.</t>
        </r>
      </text>
    </comment>
    <comment ref="C13" authorId="0" shapeId="0" xr:uid="{00000000-0006-0000-0100-000021000000}">
      <text>
        <r>
          <rPr>
            <sz val="10"/>
            <rFont val="Arial"/>
            <family val="2"/>
          </rPr>
          <t>Ô chỉ tiêu có định dạng ký tự
Dữ liệu động đầu vào hợp lệ khi chỉ được thêm dòng trên ô này.</t>
        </r>
      </text>
    </comment>
    <comment ref="D13" authorId="0" shapeId="0" xr:uid="{00000000-0006-0000-0100-000022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100-000023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100-000024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family val="2"/>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family val="2"/>
          </rPr>
          <t>Ô chỉ tiêu có định dạng ký tự
Dữ liệu động đầu vào hợp lệ khi chỉ được thêm dòng trên ô này.</t>
        </r>
      </text>
    </comment>
    <comment ref="C15" authorId="0" shapeId="0" xr:uid="{00000000-0006-0000-0100-000027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100-000028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100-000029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1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100-00002B000000}">
      <text>
        <r>
          <rPr>
            <sz val="10"/>
            <rFont val="Arial"/>
            <family val="2"/>
          </rPr>
          <t>Ô chỉ tiêu có định dạng số. Đơn vị tính x 1 (hoặc %)</t>
        </r>
      </text>
    </comment>
    <comment ref="E16" authorId="0" shapeId="0" xr:uid="{00000000-0006-0000-0100-00002C000000}">
      <text>
        <r>
          <rPr>
            <sz val="10"/>
            <rFont val="Arial"/>
            <family val="2"/>
          </rPr>
          <t>Ô chỉ tiêu có định dạng số. Đơn vị tính x 1 (hoặc %)</t>
        </r>
      </text>
    </comment>
    <comment ref="F16" authorId="0" shapeId="0" xr:uid="{00000000-0006-0000-0100-00002D000000}">
      <text>
        <r>
          <rPr>
            <sz val="10"/>
            <rFont val="Arial"/>
            <family val="2"/>
          </rPr>
          <t>Ô chỉ tiêu có định dạng số. Đơn vị tính x 1 (hoặc %)</t>
        </r>
      </text>
    </comment>
    <comment ref="A18" authorId="0" shapeId="0" xr:uid="{00000000-0006-0000-0100-00002E000000}">
      <text>
        <r>
          <rPr>
            <sz val="10"/>
            <rFont val="Arial"/>
            <family val="2"/>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family val="2"/>
          </rPr>
          <t>Ô chỉ tiêu có định dạng ký tự
Dữ liệu động đầu vào hợp lệ khi chỉ được thêm dòng trên ô này.</t>
        </r>
      </text>
    </comment>
    <comment ref="C18" authorId="0" shapeId="0" xr:uid="{00000000-0006-0000-0100-000030000000}">
      <text>
        <r>
          <rPr>
            <sz val="10"/>
            <rFont val="Arial"/>
            <family val="2"/>
          </rPr>
          <t>Ô chỉ tiêu có định dạng số. Đơn vị tính x 1 (hoặc %)
Dữ liệu động đầu vào hợp lệ khi chỉ được thêm dòng trên ô này.</t>
        </r>
      </text>
    </comment>
    <comment ref="D18" authorId="0" shapeId="0" xr:uid="{00000000-0006-0000-0100-000031000000}">
      <text>
        <r>
          <rPr>
            <sz val="10"/>
            <rFont val="Arial"/>
            <family val="2"/>
          </rPr>
          <t>Ô chỉ tiêu có định dạng số. Đơn vị tính x 1 (hoặc %)
Dữ liệu động đầu vào hợp lệ khi chỉ được thêm dòng trên ô này.</t>
        </r>
      </text>
    </comment>
    <comment ref="E18" authorId="0" shapeId="0" xr:uid="{00000000-0006-0000-0100-000032000000}">
      <text>
        <r>
          <rPr>
            <sz val="10"/>
            <rFont val="Arial"/>
            <family val="2"/>
          </rPr>
          <t>Ô chỉ tiêu có định dạng số. Đơn vị tính x 1 (hoặc %)
Dữ liệu động đầu vào hợp lệ khi chỉ được thêm dòng trên ô này.</t>
        </r>
      </text>
    </comment>
    <comment ref="F18" authorId="0" shapeId="0" xr:uid="{00000000-0006-0000-01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100-000034000000}">
      <text>
        <r>
          <rPr>
            <sz val="10"/>
            <rFont val="Arial"/>
            <family val="2"/>
          </rPr>
          <t>Ô chỉ tiêu có định dạng số. Đơn vị tính x 1 (hoặc %)</t>
        </r>
      </text>
    </comment>
    <comment ref="E19" authorId="0" shapeId="0" xr:uid="{00000000-0006-0000-0100-000035000000}">
      <text>
        <r>
          <rPr>
            <sz val="10"/>
            <rFont val="Arial"/>
            <family val="2"/>
          </rPr>
          <t>Ô chỉ tiêu có định dạng số. Đơn vị tính x 1 (hoặc %)</t>
        </r>
      </text>
    </comment>
    <comment ref="F19" authorId="0" shapeId="0" xr:uid="{00000000-0006-0000-0100-000036000000}">
      <text>
        <r>
          <rPr>
            <sz val="10"/>
            <rFont val="Arial"/>
            <family val="2"/>
          </rPr>
          <t>Ô chỉ tiêu có định dạng số. Đơn vị tính x 1 (hoặc %)</t>
        </r>
      </text>
    </comment>
    <comment ref="A21" authorId="0" shapeId="0" xr:uid="{00000000-0006-0000-0100-000037000000}">
      <text>
        <r>
          <rPr>
            <sz val="10"/>
            <rFont val="Arial"/>
            <family val="2"/>
          </rPr>
          <t>Ô chỉ tiêu có định dạng ký tự
Dữ liệu động đầu vào hợp lệ khi chỉ được thêm dòng trên ô này.</t>
        </r>
      </text>
    </comment>
    <comment ref="B21" authorId="0" shapeId="0" xr:uid="{00000000-0006-0000-0100-000038000000}">
      <text>
        <r>
          <rPr>
            <sz val="10"/>
            <rFont val="Arial"/>
            <family val="2"/>
          </rPr>
          <t>Ô chỉ tiêu có định dạng ký tự
Dữ liệu động đầu vào hợp lệ khi chỉ được thêm dòng trên ô này.</t>
        </r>
      </text>
    </comment>
    <comment ref="C21" authorId="0" shapeId="0" xr:uid="{00000000-0006-0000-0100-000039000000}">
      <text>
        <r>
          <rPr>
            <sz val="10"/>
            <rFont val="Arial"/>
            <family val="2"/>
          </rPr>
          <t>Ô chỉ tiêu có định dạng ký tự
Dữ liệu động đầu vào hợp lệ khi chỉ được thêm dòng trên ô này.</t>
        </r>
      </text>
    </comment>
    <comment ref="D21" authorId="0" shapeId="0" xr:uid="{00000000-0006-0000-0100-00003A000000}">
      <text>
        <r>
          <rPr>
            <sz val="10"/>
            <rFont val="Arial"/>
            <family val="2"/>
          </rPr>
          <t>Ô chỉ tiêu có định dạng số. Đơn vị tính x 1 (hoặc %)
Dữ liệu động đầu vào hợp lệ khi chỉ được thêm dòng trên ô này.</t>
        </r>
      </text>
    </comment>
    <comment ref="E21" authorId="0" shapeId="0" xr:uid="{00000000-0006-0000-0100-00003B000000}">
      <text>
        <r>
          <rPr>
            <sz val="10"/>
            <rFont val="Arial"/>
            <family val="2"/>
          </rPr>
          <t>Ô chỉ tiêu có định dạng số. Đơn vị tính x 1 (hoặc %)
Dữ liệu động đầu vào hợp lệ khi chỉ được thêm dòng trên ô này.</t>
        </r>
      </text>
    </comment>
    <comment ref="F21" authorId="0" shapeId="0" xr:uid="{00000000-0006-0000-0100-00003C000000}">
      <text>
        <r>
          <rPr>
            <sz val="10"/>
            <rFont val="Arial"/>
            <family val="2"/>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family val="2"/>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family val="2"/>
          </rPr>
          <t>Ô chỉ tiêu có định dạng ký tự
Dữ liệu động đầu vào hợp lệ khi chỉ được thêm dòng trên ô này.</t>
        </r>
      </text>
    </comment>
    <comment ref="C23" authorId="0" shapeId="0" xr:uid="{00000000-0006-0000-0100-00003F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100-000040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100-000041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100-000042000000}">
      <text>
        <r>
          <rPr>
            <sz val="10"/>
            <rFont val="Arial"/>
            <family val="2"/>
          </rPr>
          <t>Ô chỉ tiêu có định dạng số. Đơn vị tính x 1 (hoặc %)
Dữ liệu động đầu vào hợp lệ khi chỉ được thêm dòng trên ô này.</t>
        </r>
      </text>
    </comment>
    <comment ref="D24" authorId="0" shapeId="0" xr:uid="{00000000-0006-0000-0100-000043000000}">
      <text>
        <r>
          <rPr>
            <sz val="10"/>
            <rFont val="Arial"/>
            <family val="2"/>
          </rPr>
          <t>Ô chỉ tiêu có định dạng số. Đơn vị tính x 1 (hoặc %)</t>
        </r>
      </text>
    </comment>
    <comment ref="E24" authorId="0" shapeId="0" xr:uid="{00000000-0006-0000-0100-000044000000}">
      <text>
        <r>
          <rPr>
            <sz val="10"/>
            <rFont val="Arial"/>
            <family val="2"/>
          </rPr>
          <t>Ô chỉ tiêu có định dạng số. Đơn vị tính x 1 (hoặc %)</t>
        </r>
      </text>
    </comment>
    <comment ref="F24" authorId="0" shapeId="0" xr:uid="{00000000-0006-0000-0100-000045000000}">
      <text>
        <r>
          <rPr>
            <sz val="10"/>
            <rFont val="Arial"/>
            <family val="2"/>
          </rPr>
          <t>Ô chỉ tiêu có định dạng số. Đơn vị tính x 1 (hoặc %)</t>
        </r>
      </text>
    </comment>
    <comment ref="A26" authorId="0" shapeId="0" xr:uid="{00000000-0006-0000-0100-000046000000}">
      <text>
        <r>
          <rPr>
            <sz val="10"/>
            <rFont val="Arial"/>
            <family val="2"/>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family val="2"/>
          </rPr>
          <t>Ô chỉ tiêu có định dạng ký tự
Dữ liệu động đầu vào hợp lệ khi chỉ được thêm dòng trên ô này.</t>
        </r>
      </text>
    </comment>
    <comment ref="C26" authorId="0" shapeId="0" xr:uid="{00000000-0006-0000-0100-000048000000}">
      <text>
        <r>
          <rPr>
            <sz val="10"/>
            <rFont val="Arial"/>
            <family val="2"/>
          </rPr>
          <t>Ô chỉ tiêu có định dạng số. Đơn vị tính x 1 (hoặc %)
Dữ liệu động đầu vào hợp lệ khi chỉ được thêm dòng trên ô này.</t>
        </r>
      </text>
    </comment>
    <comment ref="D26" authorId="0" shapeId="0" xr:uid="{00000000-0006-0000-01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1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100-00004B000000}">
      <text>
        <r>
          <rPr>
            <sz val="10"/>
            <rFont val="Arial"/>
            <family val="2"/>
          </rPr>
          <t>Ô chỉ tiêu có định dạng số. Đơn vị tính x 1 (hoặc %)
Dữ liệu động đầu vào hợp lệ khi chỉ được thêm dòng trên ô này.</t>
        </r>
      </text>
    </comment>
    <comment ref="D27" authorId="0" shapeId="0" xr:uid="{00000000-0006-0000-0100-00004C000000}">
      <text>
        <r>
          <rPr>
            <sz val="10"/>
            <rFont val="Arial"/>
            <family val="2"/>
          </rPr>
          <t>Ô chỉ tiêu có định dạng số. Đơn vị tính x 1 (hoặc %)</t>
        </r>
      </text>
    </comment>
    <comment ref="E27" authorId="0" shapeId="0" xr:uid="{00000000-0006-0000-0100-00004D000000}">
      <text>
        <r>
          <rPr>
            <sz val="10"/>
            <rFont val="Arial"/>
            <family val="2"/>
          </rPr>
          <t>Ô chỉ tiêu có định dạng số. Đơn vị tính x 1 (hoặc %)</t>
        </r>
      </text>
    </comment>
    <comment ref="F27" authorId="0" shapeId="0" xr:uid="{00000000-0006-0000-0100-00004E000000}">
      <text>
        <r>
          <rPr>
            <sz val="10"/>
            <rFont val="Arial"/>
            <family val="2"/>
          </rPr>
          <t>Ô chỉ tiêu có định dạng số. Đơn vị tính x 1 (hoặc %)</t>
        </r>
      </text>
    </comment>
    <comment ref="A29" authorId="0" shapeId="0" xr:uid="{00000000-0006-0000-0100-00004F000000}">
      <text>
        <r>
          <rPr>
            <sz val="10"/>
            <rFont val="Arial"/>
            <family val="2"/>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family val="2"/>
          </rPr>
          <t>Ô chỉ tiêu có định dạng ký tự
Dữ liệu động đầu vào hợp lệ khi chỉ được thêm dòng trên ô này.</t>
        </r>
      </text>
    </comment>
    <comment ref="C29" authorId="0" shapeId="0" xr:uid="{00000000-0006-0000-01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100-000052000000}">
      <text>
        <r>
          <rPr>
            <sz val="10"/>
            <rFont val="Arial"/>
            <family val="2"/>
          </rPr>
          <t>Ô chỉ tiêu có định dạng số. Đơn vị tính x 1 (hoặc %)
Dữ liệu động đầu vào hợp lệ khi chỉ được thêm dòng trên ô này.</t>
        </r>
      </text>
    </comment>
    <comment ref="E29" authorId="0" shapeId="0" xr:uid="{00000000-0006-0000-0100-000053000000}">
      <text>
        <r>
          <rPr>
            <sz val="10"/>
            <rFont val="Arial"/>
            <family val="2"/>
          </rPr>
          <t>Ô chỉ tiêu có định dạng số. Đơn vị tính x 1 (hoặc %)
Dữ liệu động đầu vào hợp lệ khi chỉ được thêm dòng trên ô này.</t>
        </r>
      </text>
    </comment>
    <comment ref="F29" authorId="0" shapeId="0" xr:uid="{00000000-0006-0000-0100-000054000000}">
      <text>
        <r>
          <rPr>
            <sz val="10"/>
            <rFont val="Arial"/>
            <family val="2"/>
          </rPr>
          <t>Ô chỉ tiêu có định dạng số. Đơn vị tính x 1 (hoặc %)
Dữ liệu động đầu vào hợp lệ khi chỉ được thêm dòng trên ô này.</t>
        </r>
      </text>
    </comment>
    <comment ref="D30" authorId="0" shapeId="0" xr:uid="{00000000-0006-0000-0100-000055000000}">
      <text>
        <r>
          <rPr>
            <sz val="10"/>
            <rFont val="Arial"/>
            <family val="2"/>
          </rPr>
          <t>Ô chỉ tiêu có định dạng số. Đơn vị tính x 1 (hoặc %)</t>
        </r>
      </text>
    </comment>
    <comment ref="E30" authorId="0" shapeId="0" xr:uid="{00000000-0006-0000-0100-000056000000}">
      <text>
        <r>
          <rPr>
            <sz val="10"/>
            <rFont val="Arial"/>
            <family val="2"/>
          </rPr>
          <t>Ô chỉ tiêu có định dạng số. Đơn vị tính x 1 (hoặc %)</t>
        </r>
      </text>
    </comment>
    <comment ref="F30" authorId="0" shapeId="0" xr:uid="{00000000-0006-0000-0100-000057000000}">
      <text>
        <r>
          <rPr>
            <sz val="10"/>
            <rFont val="Arial"/>
            <family val="2"/>
          </rPr>
          <t>Ô chỉ tiêu có định dạng số. Đơn vị tính x 1 (hoặc %)</t>
        </r>
      </text>
    </comment>
    <comment ref="D31" authorId="0" shapeId="0" xr:uid="{00000000-0006-0000-0100-000058000000}">
      <text>
        <r>
          <rPr>
            <sz val="10"/>
            <rFont val="Arial"/>
            <family val="2"/>
          </rPr>
          <t>Ô chỉ tiêu có định dạng số. Đơn vị tính x 1 (hoặc %)</t>
        </r>
      </text>
    </comment>
    <comment ref="E31" authorId="0" shapeId="0" xr:uid="{00000000-0006-0000-0100-000059000000}">
      <text>
        <r>
          <rPr>
            <sz val="10"/>
            <rFont val="Arial"/>
            <family val="2"/>
          </rPr>
          <t>Ô chỉ tiêu có định dạng số. Đơn vị tính x 1 (hoặc %)</t>
        </r>
      </text>
    </comment>
    <comment ref="F31" authorId="0" shapeId="0" xr:uid="{00000000-0006-0000-0100-00005A000000}">
      <text>
        <r>
          <rPr>
            <sz val="10"/>
            <rFont val="Arial"/>
            <family val="2"/>
          </rPr>
          <t>Ô chỉ tiêu có định dạng số. Đơn vị tính x 1 (hoặc %)</t>
        </r>
      </text>
    </comment>
    <comment ref="D32" authorId="0" shapeId="0" xr:uid="{00000000-0006-0000-0100-00005B000000}">
      <text>
        <r>
          <rPr>
            <sz val="10"/>
            <rFont val="Arial"/>
            <family val="2"/>
          </rPr>
          <t>Ô chỉ tiêu có định dạng số. Đơn vị tính x 1 (hoặc %)</t>
        </r>
      </text>
    </comment>
    <comment ref="E32" authorId="0" shapeId="0" xr:uid="{00000000-0006-0000-0100-00005C000000}">
      <text>
        <r>
          <rPr>
            <sz val="10"/>
            <rFont val="Arial"/>
            <family val="2"/>
          </rPr>
          <t>Ô chỉ tiêu có định dạng số. Đơn vị tính x 1 (hoặc %)</t>
        </r>
      </text>
    </comment>
    <comment ref="F32" authorId="0" shapeId="0" xr:uid="{00000000-0006-0000-0100-00005D000000}">
      <text>
        <r>
          <rPr>
            <sz val="10"/>
            <rFont val="Arial"/>
            <family val="2"/>
          </rPr>
          <t>Ô chỉ tiêu có định dạng số. Đơn vị tính x 1 (hoặc %)</t>
        </r>
      </text>
    </comment>
    <comment ref="A34" authorId="0" shapeId="0" xr:uid="{00000000-0006-0000-0100-00005E000000}">
      <text>
        <r>
          <rPr>
            <sz val="10"/>
            <rFont val="Arial"/>
            <family val="2"/>
          </rPr>
          <t>Ô chỉ tiêu có định dạng ký tự
Dữ liệu động đầu vào hợp lệ khi chỉ được thêm dòng trên ô này.</t>
        </r>
      </text>
    </comment>
    <comment ref="B34" authorId="0" shapeId="0" xr:uid="{00000000-0006-0000-0100-00005F000000}">
      <text>
        <r>
          <rPr>
            <sz val="10"/>
            <rFont val="Arial"/>
            <family val="2"/>
          </rPr>
          <t>Ô chỉ tiêu có định dạng ký tự
Dữ liệu động đầu vào hợp lệ khi chỉ được thêm dòng trên ô này.</t>
        </r>
      </text>
    </comment>
    <comment ref="C34" authorId="0" shapeId="0" xr:uid="{00000000-0006-0000-0100-000060000000}">
      <text>
        <r>
          <rPr>
            <sz val="10"/>
            <rFont val="Arial"/>
            <family val="2"/>
          </rPr>
          <t>Ô chỉ tiêu có định dạng ký tự
Dữ liệu động đầu vào hợp lệ khi chỉ được thêm dòng trên ô này.</t>
        </r>
      </text>
    </comment>
    <comment ref="D34" authorId="0" shapeId="0" xr:uid="{00000000-0006-0000-01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1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100-000063000000}">
      <text>
        <r>
          <rPr>
            <sz val="10"/>
            <rFont val="Arial"/>
            <family val="2"/>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family val="2"/>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family val="2"/>
          </rPr>
          <t>Ô chỉ tiêu có định dạng ký tự
Dữ liệu động đầu vào hợp lệ khi chỉ được thêm dòng trên ô này.</t>
        </r>
      </text>
    </comment>
    <comment ref="C36" authorId="0" shapeId="0" xr:uid="{00000000-0006-0000-0100-000066000000}">
      <text>
        <r>
          <rPr>
            <sz val="10"/>
            <rFont val="Arial"/>
            <family val="2"/>
          </rPr>
          <t>Ô chỉ tiêu có định dạng số. Đơn vị tính x 1 (hoặc %)
Dữ liệu động đầu vào hợp lệ khi chỉ được thêm dòng trên ô này.</t>
        </r>
      </text>
    </comment>
    <comment ref="D36" authorId="0" shapeId="0" xr:uid="{00000000-0006-0000-0100-000067000000}">
      <text>
        <r>
          <rPr>
            <sz val="10"/>
            <rFont val="Arial"/>
            <family val="2"/>
          </rPr>
          <t>Ô chỉ tiêu có định dạng số. Đơn vị tính x 1 (hoặc %)
Dữ liệu động đầu vào hợp lệ khi chỉ được thêm dòng trên ô này.</t>
        </r>
      </text>
    </comment>
    <comment ref="E36" authorId="0" shapeId="0" xr:uid="{00000000-0006-0000-0100-000068000000}">
      <text>
        <r>
          <rPr>
            <sz val="10"/>
            <rFont val="Arial"/>
            <family val="2"/>
          </rPr>
          <t>Ô chỉ tiêu có định dạng số. Đơn vị tính x 1 (hoặc %)
Dữ liệu động đầu vào hợp lệ khi chỉ được thêm dòng trên ô này.</t>
        </r>
      </text>
    </comment>
    <comment ref="F36" authorId="0" shapeId="0" xr:uid="{00000000-0006-0000-01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100-00006A000000}">
      <text>
        <r>
          <rPr>
            <sz val="10"/>
            <rFont val="Arial"/>
            <family val="2"/>
          </rPr>
          <t>Ô chỉ tiêu có định dạng số. Đơn vị tính x 1 (hoặc %)</t>
        </r>
      </text>
    </comment>
    <comment ref="E37" authorId="0" shapeId="0" xr:uid="{00000000-0006-0000-0100-00006B000000}">
      <text>
        <r>
          <rPr>
            <sz val="10"/>
            <rFont val="Arial"/>
            <family val="2"/>
          </rPr>
          <t>Ô chỉ tiêu có định dạng số. Đơn vị tính x 1 (hoặc %)</t>
        </r>
      </text>
    </comment>
    <comment ref="F37" authorId="0" shapeId="0" xr:uid="{00000000-0006-0000-0100-00006C000000}">
      <text>
        <r>
          <rPr>
            <sz val="10"/>
            <rFont val="Arial"/>
            <family val="2"/>
          </rPr>
          <t>Ô chỉ tiêu có định dạng số. Đơn vị tính x 1 (hoặc %)</t>
        </r>
      </text>
    </comment>
    <comment ref="A39" authorId="0" shapeId="0" xr:uid="{00000000-0006-0000-0100-00006D000000}">
      <text>
        <r>
          <rPr>
            <sz val="10"/>
            <rFont val="Arial"/>
            <family val="2"/>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family val="2"/>
          </rPr>
          <t>Ô chỉ tiêu có định dạng ký tự
Dữ liệu động đầu vào hợp lệ khi chỉ được thêm dòng trên ô này.</t>
        </r>
      </text>
    </comment>
    <comment ref="C39" authorId="0" shapeId="0" xr:uid="{00000000-0006-0000-0100-00006F000000}">
      <text>
        <r>
          <rPr>
            <sz val="10"/>
            <rFont val="Arial"/>
            <family val="2"/>
          </rPr>
          <t>Ô chỉ tiêu có định dạng số. Đơn vị tính x 1 (hoặc %)
Dữ liệu động đầu vào hợp lệ khi chỉ được thêm dòng trên ô này.</t>
        </r>
      </text>
    </comment>
    <comment ref="D39" authorId="0" shapeId="0" xr:uid="{00000000-0006-0000-0100-000070000000}">
      <text>
        <r>
          <rPr>
            <sz val="10"/>
            <rFont val="Arial"/>
            <family val="2"/>
          </rPr>
          <t>Ô chỉ tiêu có định dạng số. Đơn vị tính x 1 (hoặc %)
Dữ liệu động đầu vào hợp lệ khi chỉ được thêm dòng trên ô này.</t>
        </r>
      </text>
    </comment>
    <comment ref="E39" authorId="0" shapeId="0" xr:uid="{00000000-0006-0000-0100-000071000000}">
      <text>
        <r>
          <rPr>
            <sz val="10"/>
            <rFont val="Arial"/>
            <family val="2"/>
          </rPr>
          <t>Ô chỉ tiêu có định dạng số. Đơn vị tính x 1 (hoặc %)
Dữ liệu động đầu vào hợp lệ khi chỉ được thêm dòng trên ô này.</t>
        </r>
      </text>
    </comment>
    <comment ref="F39" authorId="0" shapeId="0" xr:uid="{00000000-0006-0000-0100-000072000000}">
      <text>
        <r>
          <rPr>
            <sz val="10"/>
            <rFont val="Arial"/>
            <family val="2"/>
          </rPr>
          <t>Ô chỉ tiêu có định dạng số. Đơn vị tính x 1 (hoặc %)
Dữ liệu động đầu vào hợp lệ khi chỉ được thêm dòng trên ô này.</t>
        </r>
      </text>
    </comment>
    <comment ref="D40" authorId="0" shapeId="0" xr:uid="{00000000-0006-0000-0100-000073000000}">
      <text>
        <r>
          <rPr>
            <sz val="10"/>
            <rFont val="Arial"/>
            <family val="2"/>
          </rPr>
          <t>Ô chỉ tiêu có định dạng số. Đơn vị tính x 1 (hoặc %)</t>
        </r>
      </text>
    </comment>
    <comment ref="E40" authorId="0" shapeId="0" xr:uid="{00000000-0006-0000-0100-000074000000}">
      <text>
        <r>
          <rPr>
            <sz val="10"/>
            <rFont val="Arial"/>
            <family val="2"/>
          </rPr>
          <t>Ô chỉ tiêu có định dạng số. Đơn vị tính x 1 (hoặc %)</t>
        </r>
      </text>
    </comment>
    <comment ref="F40" authorId="0" shapeId="0" xr:uid="{00000000-0006-0000-0100-000075000000}">
      <text>
        <r>
          <rPr>
            <sz val="10"/>
            <rFont val="Arial"/>
            <family val="2"/>
          </rPr>
          <t>Ô chỉ tiêu có định dạng số. Đơn vị tính x 1 (hoặc %)</t>
        </r>
      </text>
    </comment>
    <comment ref="D41" authorId="0" shapeId="0" xr:uid="{00000000-0006-0000-0100-000076000000}">
      <text>
        <r>
          <rPr>
            <sz val="10"/>
            <rFont val="Arial"/>
            <family val="2"/>
          </rPr>
          <t>Ô chỉ tiêu có định dạng số. Đơn vị tính x 1 (hoặc %)</t>
        </r>
      </text>
    </comment>
    <comment ref="E41" authorId="0" shapeId="0" xr:uid="{00000000-0006-0000-0100-000077000000}">
      <text>
        <r>
          <rPr>
            <sz val="10"/>
            <rFont val="Arial"/>
            <family val="2"/>
          </rPr>
          <t>Ô chỉ tiêu có định dạng số. Đơn vị tính x 1 (hoặc %)</t>
        </r>
      </text>
    </comment>
    <comment ref="F41" authorId="0" shapeId="0" xr:uid="{00000000-0006-0000-0100-000078000000}">
      <text>
        <r>
          <rPr>
            <sz val="10"/>
            <rFont val="Arial"/>
            <family val="2"/>
          </rPr>
          <t>Ô chỉ tiêu có định dạng số. Đơn vị tính x 1 (hoặc %)</t>
        </r>
      </text>
    </comment>
    <comment ref="D42" authorId="0" shapeId="0" xr:uid="{00000000-0006-0000-0100-000079000000}">
      <text>
        <r>
          <rPr>
            <sz val="10"/>
            <rFont val="Arial"/>
            <family val="2"/>
          </rPr>
          <t>Ô chỉ tiêu có định dạng số. Đơn vị tính x 1 (hoặc %)</t>
        </r>
      </text>
    </comment>
    <comment ref="E42" authorId="0" shapeId="0" xr:uid="{00000000-0006-0000-0100-00007A000000}">
      <text>
        <r>
          <rPr>
            <sz val="10"/>
            <rFont val="Arial"/>
            <family val="2"/>
          </rPr>
          <t>Ô chỉ tiêu có định dạng số. Đơn vị tính x 1 (hoặc %)</t>
        </r>
      </text>
    </comment>
    <comment ref="F42" authorId="0" shapeId="0" xr:uid="{00000000-0006-0000-0100-00007B000000}">
      <text>
        <r>
          <rPr>
            <sz val="10"/>
            <rFont val="Arial"/>
            <family val="2"/>
          </rPr>
          <t>Ô chỉ tiêu có định dạng số. Đơn vị tính x 1 (hoặc %)</t>
        </r>
      </text>
    </comment>
    <comment ref="D43" authorId="0" shapeId="0" xr:uid="{00000000-0006-0000-0100-00007C000000}">
      <text>
        <r>
          <rPr>
            <sz val="10"/>
            <rFont val="Arial"/>
            <family val="2"/>
          </rPr>
          <t>Ô chỉ tiêu có định dạng số. Đơn vị tính x 1 (hoặc %)</t>
        </r>
      </text>
    </comment>
    <comment ref="E43" authorId="0" shapeId="0" xr:uid="{00000000-0006-0000-0100-00007D000000}">
      <text>
        <r>
          <rPr>
            <sz val="10"/>
            <rFont val="Arial"/>
            <family val="2"/>
          </rPr>
          <t>Ô chỉ tiêu có định dạng số. Đơn vị tính x 1 (hoặc %)</t>
        </r>
      </text>
    </comment>
    <comment ref="F43" authorId="0" shapeId="0" xr:uid="{00000000-0006-0000-0100-00007E000000}">
      <text>
        <r>
          <rPr>
            <sz val="10"/>
            <rFont val="Arial"/>
            <family val="2"/>
          </rPr>
          <t>Ô chỉ tiêu có định dạng số. Đơn vị tính x 1 (hoặc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A00-000001000000}">
      <text>
        <r>
          <rPr>
            <sz val="10"/>
            <rFont val="Arial"/>
            <family val="2"/>
          </rPr>
          <t>Ô chỉ tiêu có định dạng số. Đơn vị tính x 1 (hoặc %)</t>
        </r>
      </text>
    </comment>
    <comment ref="D3" authorId="0" shapeId="0" xr:uid="{00000000-0006-0000-0A00-000002000000}">
      <text>
        <r>
          <rPr>
            <sz val="10"/>
            <rFont val="Arial"/>
            <family val="2"/>
          </rPr>
          <t>Ô chỉ tiêu có định dạng số. Đơn vị tính x 1 (hoặc %)</t>
        </r>
      </text>
    </comment>
    <comment ref="E3" authorId="0" shapeId="0" xr:uid="{00000000-0006-0000-0A00-000003000000}">
      <text>
        <r>
          <rPr>
            <sz val="10"/>
            <rFont val="Arial"/>
            <family val="2"/>
          </rPr>
          <t>Ô chỉ tiêu có định dạng số. Đơn vị tính x 1 (hoặc %)</t>
        </r>
      </text>
    </comment>
    <comment ref="F3" authorId="0" shapeId="0" xr:uid="{00000000-0006-0000-0A00-000004000000}">
      <text>
        <r>
          <rPr>
            <sz val="10"/>
            <rFont val="Arial"/>
            <family val="2"/>
          </rPr>
          <t>Ô chỉ tiêu có định dạng số. Đơn vị tính x 1 (hoặc %)</t>
        </r>
      </text>
    </comment>
    <comment ref="G3" authorId="0" shapeId="0" xr:uid="{00000000-0006-0000-0A00-000005000000}">
      <text>
        <r>
          <rPr>
            <sz val="10"/>
            <rFont val="Arial"/>
            <family val="2"/>
          </rPr>
          <t>Ô chỉ tiêu có định dạng số. Đơn vị tính x 1 (hoặc %)</t>
        </r>
      </text>
    </comment>
    <comment ref="H3" authorId="0" shapeId="0" xr:uid="{00000000-0006-0000-0A00-000006000000}">
      <text>
        <r>
          <rPr>
            <sz val="10"/>
            <rFont val="Arial"/>
            <family val="2"/>
          </rPr>
          <t>Ô chỉ tiêu có định dạng số. Đơn vị tính x 1 (hoặc %)</t>
        </r>
      </text>
    </comment>
    <comment ref="A5" authorId="0" shapeId="0" xr:uid="{00000000-0006-0000-0A00-000007000000}">
      <text>
        <r>
          <rPr>
            <sz val="10"/>
            <rFont val="Arial"/>
            <family val="2"/>
          </rPr>
          <t>Ô chỉ tiêu có định dạng ký tự
Dữ liệu động đầu vào hợp lệ khi chỉ được thêm dòng trên ô này.</t>
        </r>
      </text>
    </comment>
    <comment ref="B5" authorId="0" shapeId="0" xr:uid="{00000000-0006-0000-0A00-000008000000}">
      <text>
        <r>
          <rPr>
            <sz val="10"/>
            <rFont val="Arial"/>
            <family val="2"/>
          </rPr>
          <t>Ô chỉ tiêu có định dạng ký tự
Dữ liệu động đầu vào hợp lệ khi chỉ được thêm dòng trên ô này.</t>
        </r>
      </text>
    </comment>
    <comment ref="C5" authorId="0" shapeId="0" xr:uid="{00000000-0006-0000-0A00-000009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A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A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A00-00000C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A00-00000D000000}">
      <text>
        <r>
          <rPr>
            <sz val="10"/>
            <rFont val="Arial"/>
            <family val="2"/>
          </rPr>
          <t>Ô chỉ tiêu có định dạng số. Đơn vị tính x 1 (hoặc %)
Dữ liệu động đầu vào hợp lệ khi chỉ được thêm dòng trên ô này.</t>
        </r>
      </text>
    </comment>
    <comment ref="H5" authorId="0" shapeId="0" xr:uid="{00000000-0006-0000-0A00-00000E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A00-00000F000000}">
      <text>
        <r>
          <rPr>
            <sz val="10"/>
            <rFont val="Arial"/>
            <family val="2"/>
          </rPr>
          <t>Ô chỉ tiêu có định dạng số. Đơn vị tính x 1 (hoặc %)</t>
        </r>
      </text>
    </comment>
    <comment ref="D6" authorId="0" shapeId="0" xr:uid="{00000000-0006-0000-0A00-000010000000}">
      <text>
        <r>
          <rPr>
            <sz val="10"/>
            <rFont val="Arial"/>
            <family val="2"/>
          </rPr>
          <t>Ô chỉ tiêu có định dạng số. Đơn vị tính x 1 (hoặc %)</t>
        </r>
      </text>
    </comment>
    <comment ref="E6" authorId="0" shapeId="0" xr:uid="{00000000-0006-0000-0A00-000011000000}">
      <text>
        <r>
          <rPr>
            <sz val="10"/>
            <rFont val="Arial"/>
            <family val="2"/>
          </rPr>
          <t>Ô chỉ tiêu có định dạng số. Đơn vị tính x 1 (hoặc %)</t>
        </r>
      </text>
    </comment>
    <comment ref="F6" authorId="0" shapeId="0" xr:uid="{00000000-0006-0000-0A00-000012000000}">
      <text>
        <r>
          <rPr>
            <sz val="10"/>
            <rFont val="Arial"/>
            <family val="2"/>
          </rPr>
          <t>Ô chỉ tiêu có định dạng số. Đơn vị tính x 1 (hoặc %)</t>
        </r>
      </text>
    </comment>
    <comment ref="G6" authorId="0" shapeId="0" xr:uid="{00000000-0006-0000-0A00-000013000000}">
      <text>
        <r>
          <rPr>
            <sz val="10"/>
            <rFont val="Arial"/>
            <family val="2"/>
          </rPr>
          <t>Ô chỉ tiêu có định dạng số. Đơn vị tính x 1 (hoặc %)</t>
        </r>
      </text>
    </comment>
    <comment ref="H6" authorId="0" shapeId="0" xr:uid="{00000000-0006-0000-0A00-000014000000}">
      <text>
        <r>
          <rPr>
            <sz val="10"/>
            <rFont val="Arial"/>
            <family val="2"/>
          </rPr>
          <t>Ô chỉ tiêu có định dạng số. Đơn vị tính x 1 (hoặc %)</t>
        </r>
      </text>
    </comment>
    <comment ref="A8" authorId="0" shapeId="0" xr:uid="{00000000-0006-0000-0A00-000015000000}">
      <text>
        <r>
          <rPr>
            <sz val="10"/>
            <rFont val="Arial"/>
            <family val="2"/>
          </rPr>
          <t>Ô chỉ tiêu có định dạng ký tự
Dữ liệu động đầu vào hợp lệ khi chỉ được thêm dòng trên ô này.</t>
        </r>
      </text>
    </comment>
    <comment ref="B8" authorId="0" shapeId="0" xr:uid="{00000000-0006-0000-0A00-000016000000}">
      <text>
        <r>
          <rPr>
            <sz val="10"/>
            <rFont val="Arial"/>
            <family val="2"/>
          </rPr>
          <t>Ô chỉ tiêu có định dạng ký tự
Dữ liệu động đầu vào hợp lệ khi chỉ được thêm dòng trên ô này.</t>
        </r>
      </text>
    </comment>
    <comment ref="C8" authorId="0" shapeId="0" xr:uid="{00000000-0006-0000-0A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A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A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A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A00-00001B000000}">
      <text>
        <r>
          <rPr>
            <sz val="10"/>
            <rFont val="Arial"/>
            <family val="2"/>
          </rPr>
          <t>Ô chỉ tiêu có định dạng số. Đơn vị tính x 1 (hoặc %)
Dữ liệu động đầu vào hợp lệ khi chỉ được thêm dòng trên ô này.</t>
        </r>
      </text>
    </comment>
    <comment ref="H8" authorId="0" shapeId="0" xr:uid="{00000000-0006-0000-0A00-00001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A00-00001D000000}">
      <text>
        <r>
          <rPr>
            <sz val="10"/>
            <rFont val="Arial"/>
            <family val="2"/>
          </rPr>
          <t>Ô chỉ tiêu có định dạng số. Đơn vị tính x 1 (hoặc %)</t>
        </r>
      </text>
    </comment>
    <comment ref="D9" authorId="0" shapeId="0" xr:uid="{00000000-0006-0000-0A00-00001E000000}">
      <text>
        <r>
          <rPr>
            <sz val="10"/>
            <rFont val="Arial"/>
            <family val="2"/>
          </rPr>
          <t>Ô chỉ tiêu có định dạng số. Đơn vị tính x 1 (hoặc %)</t>
        </r>
      </text>
    </comment>
    <comment ref="E9" authorId="0" shapeId="0" xr:uid="{00000000-0006-0000-0A00-00001F000000}">
      <text>
        <r>
          <rPr>
            <sz val="10"/>
            <rFont val="Arial"/>
            <family val="2"/>
          </rPr>
          <t>Ô chỉ tiêu có định dạng số. Đơn vị tính x 1 (hoặc %)</t>
        </r>
      </text>
    </comment>
    <comment ref="F9" authorId="0" shapeId="0" xr:uid="{00000000-0006-0000-0A00-000020000000}">
      <text>
        <r>
          <rPr>
            <sz val="10"/>
            <rFont val="Arial"/>
            <family val="2"/>
          </rPr>
          <t>Ô chỉ tiêu có định dạng số. Đơn vị tính x 1 (hoặc %)</t>
        </r>
      </text>
    </comment>
    <comment ref="G9" authorId="0" shapeId="0" xr:uid="{00000000-0006-0000-0A00-000021000000}">
      <text>
        <r>
          <rPr>
            <sz val="10"/>
            <rFont val="Arial"/>
            <family val="2"/>
          </rPr>
          <t>Ô chỉ tiêu có định dạng số. Đơn vị tính x 1 (hoặc %)</t>
        </r>
      </text>
    </comment>
    <comment ref="H9" authorId="0" shapeId="0" xr:uid="{00000000-0006-0000-0A00-000022000000}">
      <text>
        <r>
          <rPr>
            <sz val="10"/>
            <rFont val="Arial"/>
            <family val="2"/>
          </rPr>
          <t>Ô chỉ tiêu có định dạng số. Đơn vị tính x 1 (hoặc %)</t>
        </r>
      </text>
    </comment>
    <comment ref="A11" authorId="0" shapeId="0" xr:uid="{00000000-0006-0000-0A00-000023000000}">
      <text>
        <r>
          <rPr>
            <sz val="10"/>
            <rFont val="Arial"/>
            <family val="2"/>
          </rPr>
          <t>Ô chỉ tiêu có định dạng ký tự
Dữ liệu động đầu vào hợp lệ khi chỉ được thêm dòng trên ô này.</t>
        </r>
      </text>
    </comment>
    <comment ref="B11" authorId="0" shapeId="0" xr:uid="{00000000-0006-0000-0A00-000024000000}">
      <text>
        <r>
          <rPr>
            <sz val="10"/>
            <rFont val="Arial"/>
            <family val="2"/>
          </rPr>
          <t>Ô chỉ tiêu có định dạng ký tự
Dữ liệu động đầu vào hợp lệ khi chỉ được thêm dòng trên ô này.</t>
        </r>
      </text>
    </comment>
    <comment ref="C11" authorId="0" shapeId="0" xr:uid="{00000000-0006-0000-0A00-000025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A00-000026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A00-000027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A00-000028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A00-000029000000}">
      <text>
        <r>
          <rPr>
            <sz val="10"/>
            <rFont val="Arial"/>
            <family val="2"/>
          </rPr>
          <t>Ô chỉ tiêu có định dạng số. Đơn vị tính x 1 (hoặc %)
Dữ liệu động đầu vào hợp lệ khi chỉ được thêm dòng trên ô này.</t>
        </r>
      </text>
    </comment>
    <comment ref="H11" authorId="0" shapeId="0" xr:uid="{00000000-0006-0000-0A00-00002A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A00-00002B000000}">
      <text>
        <r>
          <rPr>
            <sz val="10"/>
            <rFont val="Arial"/>
            <family val="2"/>
          </rPr>
          <t>Ô chỉ tiêu có định dạng số. Đơn vị tính x 1 (hoặc %)</t>
        </r>
      </text>
    </comment>
    <comment ref="D12" authorId="0" shapeId="0" xr:uid="{00000000-0006-0000-0A00-00002C000000}">
      <text>
        <r>
          <rPr>
            <sz val="10"/>
            <rFont val="Arial"/>
            <family val="2"/>
          </rPr>
          <t>Ô chỉ tiêu có định dạng số. Đơn vị tính x 1 (hoặc %)</t>
        </r>
      </text>
    </comment>
    <comment ref="E12" authorId="0" shapeId="0" xr:uid="{00000000-0006-0000-0A00-00002D000000}">
      <text>
        <r>
          <rPr>
            <sz val="10"/>
            <rFont val="Arial"/>
            <family val="2"/>
          </rPr>
          <t>Ô chỉ tiêu có định dạng số. Đơn vị tính x 1 (hoặc %)</t>
        </r>
      </text>
    </comment>
    <comment ref="F12" authorId="0" shapeId="0" xr:uid="{00000000-0006-0000-0A00-00002E000000}">
      <text>
        <r>
          <rPr>
            <sz val="10"/>
            <rFont val="Arial"/>
            <family val="2"/>
          </rPr>
          <t>Ô chỉ tiêu có định dạng số. Đơn vị tính x 1 (hoặc %)</t>
        </r>
      </text>
    </comment>
    <comment ref="G12" authorId="0" shapeId="0" xr:uid="{00000000-0006-0000-0A00-00002F000000}">
      <text>
        <r>
          <rPr>
            <sz val="10"/>
            <rFont val="Arial"/>
            <family val="2"/>
          </rPr>
          <t>Ô chỉ tiêu có định dạng số. Đơn vị tính x 1 (hoặc %)</t>
        </r>
      </text>
    </comment>
    <comment ref="H12" authorId="0" shapeId="0" xr:uid="{00000000-0006-0000-0A00-000030000000}">
      <text>
        <r>
          <rPr>
            <sz val="10"/>
            <rFont val="Arial"/>
            <family val="2"/>
          </rPr>
          <t>Ô chỉ tiêu có định dạng số. Đơn vị tính x 1 (hoặc %)</t>
        </r>
      </text>
    </comment>
    <comment ref="A14" authorId="0" shapeId="0" xr:uid="{00000000-0006-0000-0A00-000031000000}">
      <text>
        <r>
          <rPr>
            <sz val="10"/>
            <rFont val="Arial"/>
            <family val="2"/>
          </rPr>
          <t>Ô chỉ tiêu có định dạng ký tự
Dữ liệu động đầu vào hợp lệ khi chỉ được thêm dòng trên ô này.</t>
        </r>
      </text>
    </comment>
    <comment ref="B14" authorId="0" shapeId="0" xr:uid="{00000000-0006-0000-0A00-000032000000}">
      <text>
        <r>
          <rPr>
            <sz val="10"/>
            <rFont val="Arial"/>
            <family val="2"/>
          </rPr>
          <t>Ô chỉ tiêu có định dạng ký tự
Dữ liệu động đầu vào hợp lệ khi chỉ được thêm dòng trên ô này.</t>
        </r>
      </text>
    </comment>
    <comment ref="C14" authorId="0" shapeId="0" xr:uid="{00000000-0006-0000-0A00-000033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A00-000034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A00-000035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A00-000036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A00-000037000000}">
      <text>
        <r>
          <rPr>
            <sz val="10"/>
            <rFont val="Arial"/>
            <family val="2"/>
          </rPr>
          <t>Ô chỉ tiêu có định dạng số. Đơn vị tính x 1 (hoặc %)
Dữ liệu động đầu vào hợp lệ khi chỉ được thêm dòng trên ô này.</t>
        </r>
      </text>
    </comment>
    <comment ref="H14" authorId="0" shapeId="0" xr:uid="{00000000-0006-0000-0A00-000038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A00-000039000000}">
      <text>
        <r>
          <rPr>
            <sz val="10"/>
            <rFont val="Arial"/>
            <family val="2"/>
          </rPr>
          <t>Ô chỉ tiêu có định dạng số. Đơn vị tính x 1 (hoặc %)</t>
        </r>
      </text>
    </comment>
    <comment ref="D15" authorId="0" shapeId="0" xr:uid="{00000000-0006-0000-0A00-00003A000000}">
      <text>
        <r>
          <rPr>
            <sz val="10"/>
            <rFont val="Arial"/>
            <family val="2"/>
          </rPr>
          <t>Ô chỉ tiêu có định dạng số. Đơn vị tính x 1 (hoặc %)</t>
        </r>
      </text>
    </comment>
    <comment ref="E15" authorId="0" shapeId="0" xr:uid="{00000000-0006-0000-0A00-00003B000000}">
      <text>
        <r>
          <rPr>
            <sz val="10"/>
            <rFont val="Arial"/>
            <family val="2"/>
          </rPr>
          <t>Ô chỉ tiêu có định dạng số. Đơn vị tính x 1 (hoặc %)</t>
        </r>
      </text>
    </comment>
    <comment ref="F15" authorId="0" shapeId="0" xr:uid="{00000000-0006-0000-0A00-00003C000000}">
      <text>
        <r>
          <rPr>
            <sz val="10"/>
            <rFont val="Arial"/>
            <family val="2"/>
          </rPr>
          <t>Ô chỉ tiêu có định dạng số. Đơn vị tính x 1 (hoặc %)</t>
        </r>
      </text>
    </comment>
    <comment ref="G15" authorId="0" shapeId="0" xr:uid="{00000000-0006-0000-0A00-00003D000000}">
      <text>
        <r>
          <rPr>
            <sz val="10"/>
            <rFont val="Arial"/>
            <family val="2"/>
          </rPr>
          <t>Ô chỉ tiêu có định dạng số. Đơn vị tính x 1 (hoặc %)</t>
        </r>
      </text>
    </comment>
    <comment ref="H15" authorId="0" shapeId="0" xr:uid="{00000000-0006-0000-0A00-00003E000000}">
      <text>
        <r>
          <rPr>
            <sz val="10"/>
            <rFont val="Arial"/>
            <family val="2"/>
          </rPr>
          <t>Ô chỉ tiêu có định dạng số. Đơn vị tính x 1 (hoặc %)</t>
        </r>
      </text>
    </comment>
    <comment ref="A17" authorId="0" shapeId="0" xr:uid="{00000000-0006-0000-0A00-00003F000000}">
      <text>
        <r>
          <rPr>
            <sz val="10"/>
            <rFont val="Arial"/>
            <family val="2"/>
          </rPr>
          <t>Ô chỉ tiêu có định dạng ký tự
Dữ liệu động đầu vào hợp lệ khi chỉ được thêm dòng trên ô này.</t>
        </r>
      </text>
    </comment>
    <comment ref="B17" authorId="0" shapeId="0" xr:uid="{00000000-0006-0000-0A00-000040000000}">
      <text>
        <r>
          <rPr>
            <sz val="10"/>
            <rFont val="Arial"/>
            <family val="2"/>
          </rPr>
          <t>Ô chỉ tiêu có định dạng ký tự
Dữ liệu động đầu vào hợp lệ khi chỉ được thêm dòng trên ô này.</t>
        </r>
      </text>
    </comment>
    <comment ref="C17" authorId="0" shapeId="0" xr:uid="{00000000-0006-0000-0A00-000041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A00-000042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A00-000043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A00-000044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A00-000045000000}">
      <text>
        <r>
          <rPr>
            <sz val="10"/>
            <rFont val="Arial"/>
            <family val="2"/>
          </rPr>
          <t>Ô chỉ tiêu có định dạng số. Đơn vị tính x 1 (hoặc %)
Dữ liệu động đầu vào hợp lệ khi chỉ được thêm dòng trên ô này.</t>
        </r>
      </text>
    </comment>
    <comment ref="H17" authorId="0" shapeId="0" xr:uid="{00000000-0006-0000-0A00-000046000000}">
      <text>
        <r>
          <rPr>
            <sz val="10"/>
            <rFont val="Arial"/>
            <family val="2"/>
          </rPr>
          <t>Ô chỉ tiêu có định dạng số. Đơn vị tính x 1 (hoặc %)
Dữ liệu động đầu vào hợp lệ khi chỉ được thêm dòng trên ô này.</t>
        </r>
      </text>
    </comment>
    <comment ref="C18" authorId="0" shapeId="0" xr:uid="{00000000-0006-0000-0A00-000047000000}">
      <text>
        <r>
          <rPr>
            <sz val="10"/>
            <rFont val="Arial"/>
            <family val="2"/>
          </rPr>
          <t>Ô chỉ tiêu có định dạng số. Đơn vị tính x 1 (hoặc %)</t>
        </r>
      </text>
    </comment>
    <comment ref="D18" authorId="0" shapeId="0" xr:uid="{00000000-0006-0000-0A00-000048000000}">
      <text>
        <r>
          <rPr>
            <sz val="10"/>
            <rFont val="Arial"/>
            <family val="2"/>
          </rPr>
          <t>Ô chỉ tiêu có định dạng số. Đơn vị tính x 1 (hoặc %)</t>
        </r>
      </text>
    </comment>
    <comment ref="E18" authorId="0" shapeId="0" xr:uid="{00000000-0006-0000-0A00-000049000000}">
      <text>
        <r>
          <rPr>
            <sz val="10"/>
            <rFont val="Arial"/>
            <family val="2"/>
          </rPr>
          <t>Ô chỉ tiêu có định dạng số. Đơn vị tính x 1 (hoặc %)</t>
        </r>
      </text>
    </comment>
    <comment ref="F18" authorId="0" shapeId="0" xr:uid="{00000000-0006-0000-0A00-00004A000000}">
      <text>
        <r>
          <rPr>
            <sz val="10"/>
            <rFont val="Arial"/>
            <family val="2"/>
          </rPr>
          <t>Ô chỉ tiêu có định dạng số. Đơn vị tính x 1 (hoặc %)</t>
        </r>
      </text>
    </comment>
    <comment ref="G18" authorId="0" shapeId="0" xr:uid="{00000000-0006-0000-0A00-00004B000000}">
      <text>
        <r>
          <rPr>
            <sz val="10"/>
            <rFont val="Arial"/>
            <family val="2"/>
          </rPr>
          <t>Ô chỉ tiêu có định dạng số. Đơn vị tính x 1 (hoặc %)</t>
        </r>
      </text>
    </comment>
    <comment ref="H18" authorId="0" shapeId="0" xr:uid="{00000000-0006-0000-0A00-00004C000000}">
      <text>
        <r>
          <rPr>
            <sz val="10"/>
            <rFont val="Arial"/>
            <family val="2"/>
          </rPr>
          <t>Ô chỉ tiêu có định dạng số. Đơn vị tính x 1 (hoặc %)</t>
        </r>
      </text>
    </comment>
    <comment ref="A20" authorId="0" shapeId="0" xr:uid="{00000000-0006-0000-0A00-00004D000000}">
      <text>
        <r>
          <rPr>
            <sz val="10"/>
            <rFont val="Arial"/>
            <family val="2"/>
          </rPr>
          <t>Ô chỉ tiêu có định dạng ký tự
Dữ liệu động đầu vào hợp lệ khi chỉ được thêm dòng trên ô này.</t>
        </r>
      </text>
    </comment>
    <comment ref="B20" authorId="0" shapeId="0" xr:uid="{00000000-0006-0000-0A00-00004E000000}">
      <text>
        <r>
          <rPr>
            <sz val="10"/>
            <rFont val="Arial"/>
            <family val="2"/>
          </rPr>
          <t>Ô chỉ tiêu có định dạng ký tự
Dữ liệu động đầu vào hợp lệ khi chỉ được thêm dòng trên ô này.</t>
        </r>
      </text>
    </comment>
    <comment ref="C20" authorId="0" shapeId="0" xr:uid="{00000000-0006-0000-0A00-00004F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A00-000050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A00-000051000000}">
      <text>
        <r>
          <rPr>
            <sz val="10"/>
            <rFont val="Arial"/>
            <family val="2"/>
          </rPr>
          <t>Ô chỉ tiêu có định dạng số. Đơn vị tính x 1 (hoặc %)
Dữ liệu động đầu vào hợp lệ khi chỉ được thêm dòng trên ô này.</t>
        </r>
      </text>
    </comment>
    <comment ref="F20" authorId="0" shapeId="0" xr:uid="{00000000-0006-0000-0A00-000052000000}">
      <text>
        <r>
          <rPr>
            <sz val="10"/>
            <rFont val="Arial"/>
            <family val="2"/>
          </rPr>
          <t>Ô chỉ tiêu có định dạng số. Đơn vị tính x 1 (hoặc %)
Dữ liệu động đầu vào hợp lệ khi chỉ được thêm dòng trên ô này.</t>
        </r>
      </text>
    </comment>
    <comment ref="G20" authorId="0" shapeId="0" xr:uid="{00000000-0006-0000-0A00-000053000000}">
      <text>
        <r>
          <rPr>
            <sz val="10"/>
            <rFont val="Arial"/>
            <family val="2"/>
          </rPr>
          <t>Ô chỉ tiêu có định dạng số. Đơn vị tính x 1 (hoặc %)
Dữ liệu động đầu vào hợp lệ khi chỉ được thêm dòng trên ô này.</t>
        </r>
      </text>
    </comment>
    <comment ref="H20" authorId="0" shapeId="0" xr:uid="{00000000-0006-0000-0A00-000054000000}">
      <text>
        <r>
          <rPr>
            <sz val="10"/>
            <rFont val="Arial"/>
            <family val="2"/>
          </rPr>
          <t>Ô chỉ tiêu có định dạng số. Đơn vị tính x 1 (hoặc %)
Dữ liệu động đầu vào hợp lệ khi chỉ được thêm dòng trên ô này.</t>
        </r>
      </text>
    </comment>
    <comment ref="C21" authorId="0" shapeId="0" xr:uid="{00000000-0006-0000-0A00-000055000000}">
      <text>
        <r>
          <rPr>
            <sz val="10"/>
            <rFont val="Arial"/>
            <family val="2"/>
          </rPr>
          <t>Ô chỉ tiêu có định dạng số. Đơn vị tính x 1 (hoặc %)</t>
        </r>
      </text>
    </comment>
    <comment ref="D21" authorId="0" shapeId="0" xr:uid="{00000000-0006-0000-0A00-000056000000}">
      <text>
        <r>
          <rPr>
            <sz val="10"/>
            <rFont val="Arial"/>
            <family val="2"/>
          </rPr>
          <t>Ô chỉ tiêu có định dạng số. Đơn vị tính x 1 (hoặc %)</t>
        </r>
      </text>
    </comment>
    <comment ref="E21" authorId="0" shapeId="0" xr:uid="{00000000-0006-0000-0A00-000057000000}">
      <text>
        <r>
          <rPr>
            <sz val="10"/>
            <rFont val="Arial"/>
            <family val="2"/>
          </rPr>
          <t>Ô chỉ tiêu có định dạng số. Đơn vị tính x 1 (hoặc %)</t>
        </r>
      </text>
    </comment>
    <comment ref="F21" authorId="0" shapeId="0" xr:uid="{00000000-0006-0000-0A00-000058000000}">
      <text>
        <r>
          <rPr>
            <sz val="10"/>
            <rFont val="Arial"/>
            <family val="2"/>
          </rPr>
          <t>Ô chỉ tiêu có định dạng số. Đơn vị tính x 1 (hoặc %)</t>
        </r>
      </text>
    </comment>
    <comment ref="G21" authorId="0" shapeId="0" xr:uid="{00000000-0006-0000-0A00-000059000000}">
      <text>
        <r>
          <rPr>
            <sz val="10"/>
            <rFont val="Arial"/>
            <family val="2"/>
          </rPr>
          <t>Ô chỉ tiêu có định dạng số. Đơn vị tính x 1 (hoặc %)</t>
        </r>
      </text>
    </comment>
    <comment ref="H21" authorId="0" shapeId="0" xr:uid="{00000000-0006-0000-0A00-00005A000000}">
      <text>
        <r>
          <rPr>
            <sz val="10"/>
            <rFont val="Arial"/>
            <family val="2"/>
          </rPr>
          <t>Ô chỉ tiêu có định dạng số. Đơn vị tính x 1 (hoặc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B00-000001000000}">
      <text>
        <r>
          <rPr>
            <sz val="10"/>
            <rFont val="Arial"/>
            <family val="2"/>
          </rPr>
          <t>Ô chỉ tiêu có định dạng số. Đơn vị tính x 1 (hoặc %)
Dữ liệu động đầu vào hợp lệ khi chỉ được thêm dòng trên ô này.</t>
        </r>
      </text>
    </comment>
    <comment ref="B3" authorId="0" shapeId="0" xr:uid="{00000000-0006-0000-0B00-000002000000}">
      <text>
        <r>
          <rPr>
            <sz val="10"/>
            <rFont val="Arial"/>
            <family val="2"/>
          </rPr>
          <t>Ô chỉ tiêu có định dạng ký tự
Dữ liệu động đầu vào hợp lệ khi chỉ được thêm dòng trên ô này.</t>
        </r>
      </text>
    </comment>
    <comment ref="C3" authorId="0" shapeId="0" xr:uid="{00000000-0006-0000-0B00-00000300000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sz val="10"/>
            <rFont val="Arial"/>
            <family val="2"/>
          </rPr>
          <t>Ô chỉ tiêu có định dạng số. Đơn vị tính x 1 (hoặc %)</t>
        </r>
      </text>
    </comment>
    <comment ref="E2" authorId="0" shapeId="0" xr:uid="{00000000-0006-0000-0200-000002000000}">
      <text>
        <r>
          <rPr>
            <sz val="10"/>
            <rFont val="Arial"/>
            <family val="2"/>
          </rPr>
          <t>Ô chỉ tiêu có định dạng số. Đơn vị tính x 1 (hoặc %)</t>
        </r>
      </text>
    </comment>
    <comment ref="F2" authorId="0" shapeId="0" xr:uid="{00000000-0006-0000-0200-000003000000}">
      <text>
        <r>
          <rPr>
            <sz val="10"/>
            <rFont val="Arial"/>
            <family val="2"/>
          </rPr>
          <t>Ô chỉ tiêu có định dạng số. Đơn vị tính x 1 (hoặc %)</t>
        </r>
      </text>
    </comment>
    <comment ref="D3" authorId="0" shapeId="0" xr:uid="{00000000-0006-0000-0200-000004000000}">
      <text>
        <r>
          <rPr>
            <sz val="10"/>
            <rFont val="Arial"/>
            <family val="2"/>
          </rPr>
          <t>Ô chỉ tiêu có định dạng số. Đơn vị tính x 1 (hoặc %)</t>
        </r>
      </text>
    </comment>
    <comment ref="E3" authorId="0" shapeId="0" xr:uid="{00000000-0006-0000-0200-000005000000}">
      <text>
        <r>
          <rPr>
            <sz val="10"/>
            <rFont val="Arial"/>
            <family val="2"/>
          </rPr>
          <t>Ô chỉ tiêu có định dạng số. Đơn vị tính x 1 (hoặc %)</t>
        </r>
      </text>
    </comment>
    <comment ref="F3" authorId="0" shapeId="0" xr:uid="{00000000-0006-0000-0200-000006000000}">
      <text>
        <r>
          <rPr>
            <sz val="10"/>
            <rFont val="Arial"/>
            <family val="2"/>
          </rPr>
          <t>Ô chỉ tiêu có định dạng số. Đơn vị tính x 1 (hoặc %)</t>
        </r>
      </text>
    </comment>
    <comment ref="A5" authorId="0" shapeId="0" xr:uid="{00000000-0006-0000-0200-000007000000}">
      <text>
        <r>
          <rPr>
            <sz val="10"/>
            <rFont val="Arial"/>
            <family val="2"/>
          </rPr>
          <t>Ô chỉ tiêu có định dạng ký tự
Dữ liệu động đầu vào hợp lệ khi chỉ được thêm dòng trên ô này.</t>
        </r>
      </text>
    </comment>
    <comment ref="B5" authorId="0" shapeId="0" xr:uid="{00000000-0006-0000-0200-000008000000}">
      <text>
        <r>
          <rPr>
            <sz val="10"/>
            <rFont val="Arial"/>
            <family val="2"/>
          </rPr>
          <t>Ô chỉ tiêu có định dạng ký tự
Dữ liệu động đầu vào hợp lệ khi chỉ được thêm dòng trên ô này.</t>
        </r>
      </text>
    </comment>
    <comment ref="C5" authorId="0" shapeId="0" xr:uid="{00000000-0006-0000-0200-000009000000}">
      <text>
        <r>
          <rPr>
            <sz val="10"/>
            <rFont val="Arial"/>
            <family val="2"/>
          </rPr>
          <t>Ô chỉ tiêu có định dạng ký tự
Dữ liệu động đầu vào hợp lệ khi chỉ được thêm dòng trên ô này.</t>
        </r>
      </text>
    </comment>
    <comment ref="D5" authorId="0" shapeId="0" xr:uid="{00000000-0006-0000-02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2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200-00000C000000}">
      <text>
        <r>
          <rPr>
            <sz val="10"/>
            <rFont val="Arial"/>
            <family val="2"/>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family val="2"/>
          </rPr>
          <t>Ô chỉ tiêu có định dạng ký tự
Dữ liệu động đầu vào hợp lệ khi chỉ được thêm dòng trên ô này.</t>
        </r>
      </text>
    </comment>
    <comment ref="B7" authorId="0" shapeId="0" xr:uid="{00000000-0006-0000-0200-00000E000000}">
      <text>
        <r>
          <rPr>
            <sz val="10"/>
            <rFont val="Arial"/>
            <family val="2"/>
          </rPr>
          <t>Ô chỉ tiêu có định dạng ký tự
Dữ liệu động đầu vào hợp lệ khi chỉ được thêm dòng trên ô này.</t>
        </r>
      </text>
    </comment>
    <comment ref="C7" authorId="0" shapeId="0" xr:uid="{00000000-0006-0000-0200-00000F000000}">
      <text>
        <r>
          <rPr>
            <sz val="10"/>
            <rFont val="Arial"/>
            <family val="2"/>
          </rPr>
          <t>Ô chỉ tiêu có định dạng ký tự
Dữ liệu động đầu vào hợp lệ khi chỉ được thêm dòng trên ô này.</t>
        </r>
      </text>
    </comment>
    <comment ref="D7" authorId="0" shapeId="0" xr:uid="{00000000-0006-0000-0200-000010000000}">
      <text>
        <r>
          <rPr>
            <sz val="10"/>
            <rFont val="Arial"/>
            <family val="2"/>
          </rPr>
          <t>Ô chỉ tiêu có định dạng số. Đơn vị tính x 1 (hoặc %)
Dữ liệu động đầu vào hợp lệ khi chỉ được thêm dòng trên ô này.</t>
        </r>
      </text>
    </comment>
    <comment ref="E7" authorId="0" shapeId="0" xr:uid="{00000000-0006-0000-0200-000011000000}">
      <text>
        <r>
          <rPr>
            <sz val="10"/>
            <rFont val="Arial"/>
            <family val="2"/>
          </rPr>
          <t>Ô chỉ tiêu có định dạng số. Đơn vị tính x 1 (hoặc %)
Dữ liệu động đầu vào hợp lệ khi chỉ được thêm dòng trên ô này.</t>
        </r>
      </text>
    </comment>
    <comment ref="F7" authorId="0" shapeId="0" xr:uid="{00000000-0006-0000-0200-000012000000}">
      <text>
        <r>
          <rPr>
            <sz val="10"/>
            <rFont val="Arial"/>
            <family val="2"/>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family val="2"/>
          </rPr>
          <t>Ô chỉ tiêu có định dạng ký tự
Dữ liệu động đầu vào hợp lệ khi chỉ được thêm dòng trên ô này.</t>
        </r>
      </text>
    </comment>
    <comment ref="B9" authorId="0" shapeId="0" xr:uid="{00000000-0006-0000-0200-000014000000}">
      <text>
        <r>
          <rPr>
            <sz val="10"/>
            <rFont val="Arial"/>
            <family val="2"/>
          </rPr>
          <t>Ô chỉ tiêu có định dạng ký tự
Dữ liệu động đầu vào hợp lệ khi chỉ được thêm dòng trên ô này.</t>
        </r>
      </text>
    </comment>
    <comment ref="C9" authorId="0" shapeId="0" xr:uid="{00000000-0006-0000-0200-000015000000}">
      <text>
        <r>
          <rPr>
            <sz val="10"/>
            <rFont val="Arial"/>
            <family val="2"/>
          </rPr>
          <t>Ô chỉ tiêu có định dạng ký tự
Dữ liệu động đầu vào hợp lệ khi chỉ được thêm dòng trên ô này.</t>
        </r>
      </text>
    </comment>
    <comment ref="D9" authorId="0" shapeId="0" xr:uid="{00000000-0006-0000-0200-000016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200-000017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200-000018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family val="2"/>
          </rPr>
          <t>Ô chỉ tiêu có định dạng ký tự
Dữ liệu động đầu vào hợp lệ khi chỉ được thêm dòng trên ô này.</t>
        </r>
      </text>
    </comment>
    <comment ref="B11" authorId="0" shapeId="0" xr:uid="{00000000-0006-0000-0200-00001A000000}">
      <text>
        <r>
          <rPr>
            <sz val="10"/>
            <rFont val="Arial"/>
            <family val="2"/>
          </rPr>
          <t>Ô chỉ tiêu có định dạng ký tự
Dữ liệu động đầu vào hợp lệ khi chỉ được thêm dòng trên ô này.</t>
        </r>
      </text>
    </comment>
    <comment ref="C11" authorId="0" shapeId="0" xr:uid="{00000000-0006-0000-0200-00001B000000}">
      <text>
        <r>
          <rPr>
            <sz val="10"/>
            <rFont val="Arial"/>
            <family val="2"/>
          </rPr>
          <t>Ô chỉ tiêu có định dạng ký tự
Dữ liệu động đầu vào hợp lệ khi chỉ được thêm dòng trên ô này.</t>
        </r>
      </text>
    </comment>
    <comment ref="D11" authorId="0" shapeId="0" xr:uid="{00000000-0006-0000-02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200-00001D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200-00001E000000}">
      <text>
        <r>
          <rPr>
            <sz val="10"/>
            <rFont val="Arial"/>
            <family val="2"/>
          </rPr>
          <t>Ô chỉ tiêu có định dạng số. Đơn vị tính x 1 (hoặc %)
Dữ liệu động đầu vào hợp lệ khi chỉ được thêm dòng trên ô này.</t>
        </r>
      </text>
    </comment>
    <comment ref="D12" authorId="0" shapeId="0" xr:uid="{00000000-0006-0000-0200-00001F000000}">
      <text>
        <r>
          <rPr>
            <sz val="10"/>
            <rFont val="Arial"/>
            <family val="2"/>
          </rPr>
          <t>Ô chỉ tiêu có định dạng số. Đơn vị tính x 1 (hoặc %)</t>
        </r>
      </text>
    </comment>
    <comment ref="E12" authorId="0" shapeId="0" xr:uid="{00000000-0006-0000-0200-000020000000}">
      <text>
        <r>
          <rPr>
            <sz val="10"/>
            <rFont val="Arial"/>
            <family val="2"/>
          </rPr>
          <t>Ô chỉ tiêu có định dạng số. Đơn vị tính x 1 (hoặc %)</t>
        </r>
      </text>
    </comment>
    <comment ref="F12" authorId="0" shapeId="0" xr:uid="{00000000-0006-0000-0200-000021000000}">
      <text>
        <r>
          <rPr>
            <sz val="10"/>
            <rFont val="Arial"/>
            <family val="2"/>
          </rPr>
          <t>Ô chỉ tiêu có định dạng số. Đơn vị tính x 1 (hoặc %)</t>
        </r>
      </text>
    </comment>
    <comment ref="A14" authorId="0" shapeId="0" xr:uid="{00000000-0006-0000-0200-000022000000}">
      <text>
        <r>
          <rPr>
            <sz val="10"/>
            <rFont val="Arial"/>
            <family val="2"/>
          </rPr>
          <t>Ô chỉ tiêu có định dạng ký tự
Dữ liệu động đầu vào hợp lệ khi chỉ được thêm dòng trên ô này.</t>
        </r>
      </text>
    </comment>
    <comment ref="B14" authorId="0" shapeId="0" xr:uid="{00000000-0006-0000-0200-000023000000}">
      <text>
        <r>
          <rPr>
            <sz val="10"/>
            <rFont val="Arial"/>
            <family val="2"/>
          </rPr>
          <t>Ô chỉ tiêu có định dạng ký tự
Dữ liệu động đầu vào hợp lệ khi chỉ được thêm dòng trên ô này.</t>
        </r>
      </text>
    </comment>
    <comment ref="C14" authorId="0" shapeId="0" xr:uid="{00000000-0006-0000-0200-000024000000}">
      <text>
        <r>
          <rPr>
            <sz val="10"/>
            <rFont val="Arial"/>
            <family val="2"/>
          </rPr>
          <t>Ô chỉ tiêu có định dạng ký tự
Dữ liệu động đầu vào hợp lệ khi chỉ được thêm dòng trên ô này.</t>
        </r>
      </text>
    </comment>
    <comment ref="D14" authorId="0" shapeId="0" xr:uid="{00000000-0006-0000-0200-000025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200-000026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200-000027000000}">
      <text>
        <r>
          <rPr>
            <sz val="10"/>
            <rFont val="Arial"/>
            <family val="2"/>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family val="2"/>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family val="2"/>
          </rPr>
          <t>Ô chỉ tiêu có định dạng ký tự
Dữ liệu động đầu vào hợp lệ khi chỉ được thêm dòng trên ô này.</t>
        </r>
      </text>
    </comment>
    <comment ref="C16" authorId="0" shapeId="0" xr:uid="{00000000-0006-0000-02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200-00002B000000}">
      <text>
        <r>
          <rPr>
            <sz val="10"/>
            <rFont val="Arial"/>
            <family val="2"/>
          </rPr>
          <t>Ô chỉ tiêu có định dạng số. Đơn vị tính x 1 (hoặc %)
Dữ liệu động đầu vào hợp lệ khi chỉ được thêm dòng trên ô này.</t>
        </r>
      </text>
    </comment>
    <comment ref="E16" authorId="0" shapeId="0" xr:uid="{00000000-0006-0000-0200-00002C000000}">
      <text>
        <r>
          <rPr>
            <sz val="10"/>
            <rFont val="Arial"/>
            <family val="2"/>
          </rPr>
          <t>Ô chỉ tiêu có định dạng số. Đơn vị tính x 1 (hoặc %)
Dữ liệu động đầu vào hợp lệ khi chỉ được thêm dòng trên ô này.</t>
        </r>
      </text>
    </comment>
    <comment ref="F16" authorId="0" shapeId="0" xr:uid="{00000000-0006-0000-0200-00002D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200-00002E000000}">
      <text>
        <r>
          <rPr>
            <sz val="10"/>
            <rFont val="Arial"/>
            <family val="2"/>
          </rPr>
          <t>Ô chỉ tiêu có định dạng số. Đơn vị tính x 1 (hoặc %)</t>
        </r>
      </text>
    </comment>
    <comment ref="E17" authorId="0" shapeId="0" xr:uid="{00000000-0006-0000-0200-00002F000000}">
      <text>
        <r>
          <rPr>
            <sz val="10"/>
            <rFont val="Arial"/>
            <family val="2"/>
          </rPr>
          <t>Ô chỉ tiêu có định dạng số. Đơn vị tính x 1 (hoặc %)</t>
        </r>
      </text>
    </comment>
    <comment ref="F17" authorId="0" shapeId="0" xr:uid="{00000000-0006-0000-0200-000030000000}">
      <text>
        <r>
          <rPr>
            <sz val="10"/>
            <rFont val="Arial"/>
            <family val="2"/>
          </rPr>
          <t>Ô chỉ tiêu có định dạng số. Đơn vị tính x 1 (hoặc %)</t>
        </r>
      </text>
    </comment>
    <comment ref="A19" authorId="0" shapeId="0" xr:uid="{00000000-0006-0000-0200-000031000000}">
      <text>
        <r>
          <rPr>
            <sz val="10"/>
            <rFont val="Arial"/>
            <family val="2"/>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family val="2"/>
          </rPr>
          <t>Ô chỉ tiêu có định dạng ký tự
Dữ liệu động đầu vào hợp lệ khi chỉ được thêm dòng trên ô này.</t>
        </r>
      </text>
    </comment>
    <comment ref="C19" authorId="0" shapeId="0" xr:uid="{00000000-0006-0000-02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200-000034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200-000035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200-000036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200-000037000000}">
      <text>
        <r>
          <rPr>
            <sz val="10"/>
            <rFont val="Arial"/>
            <family val="2"/>
          </rPr>
          <t>Ô chỉ tiêu có định dạng số. Đơn vị tính x 1 (hoặc %)</t>
        </r>
      </text>
    </comment>
    <comment ref="E20" authorId="0" shapeId="0" xr:uid="{00000000-0006-0000-0200-000038000000}">
      <text>
        <r>
          <rPr>
            <sz val="10"/>
            <rFont val="Arial"/>
            <family val="2"/>
          </rPr>
          <t>Ô chỉ tiêu có định dạng số. Đơn vị tính x 1 (hoặc %)</t>
        </r>
      </text>
    </comment>
    <comment ref="F20" authorId="0" shapeId="0" xr:uid="{00000000-0006-0000-0200-000039000000}">
      <text>
        <r>
          <rPr>
            <sz val="10"/>
            <rFont val="Arial"/>
            <family val="2"/>
          </rPr>
          <t>Ô chỉ tiêu có định dạng số. Đơn vị tính x 1 (hoặc %)</t>
        </r>
      </text>
    </comment>
    <comment ref="A22" authorId="0" shapeId="0" xr:uid="{00000000-0006-0000-0200-00003A000000}">
      <text>
        <r>
          <rPr>
            <sz val="10"/>
            <rFont val="Arial"/>
            <family val="2"/>
          </rPr>
          <t>Ô chỉ tiêu có định dạng ký tự
Dữ liệu động đầu vào hợp lệ khi chỉ được thêm dòng trên ô này.</t>
        </r>
      </text>
    </comment>
    <comment ref="B22" authorId="0" shapeId="0" xr:uid="{00000000-0006-0000-0200-00003B000000}">
      <text>
        <r>
          <rPr>
            <sz val="10"/>
            <rFont val="Arial"/>
            <family val="2"/>
          </rPr>
          <t>Ô chỉ tiêu có định dạng ký tự
Dữ liệu động đầu vào hợp lệ khi chỉ được thêm dòng trên ô này.</t>
        </r>
      </text>
    </comment>
    <comment ref="C22" authorId="0" shapeId="0" xr:uid="{00000000-0006-0000-0200-00003C000000}">
      <text>
        <r>
          <rPr>
            <sz val="10"/>
            <rFont val="Arial"/>
            <family val="2"/>
          </rPr>
          <t>Ô chỉ tiêu có định dạng ký tự
Dữ liệu động đầu vào hợp lệ khi chỉ được thêm dòng trên ô này.</t>
        </r>
      </text>
    </comment>
    <comment ref="D22" authorId="0" shapeId="0" xr:uid="{00000000-0006-0000-0200-00003D000000}">
      <text>
        <r>
          <rPr>
            <sz val="10"/>
            <rFont val="Arial"/>
            <family val="2"/>
          </rPr>
          <t>Ô chỉ tiêu có định dạng số. Đơn vị tính x 1 (hoặc %)
Dữ liệu động đầu vào hợp lệ khi chỉ được thêm dòng trên ô này.</t>
        </r>
      </text>
    </comment>
    <comment ref="E22" authorId="0" shapeId="0" xr:uid="{00000000-0006-0000-0200-00003E000000}">
      <text>
        <r>
          <rPr>
            <sz val="10"/>
            <rFont val="Arial"/>
            <family val="2"/>
          </rPr>
          <t>Ô chỉ tiêu có định dạng số. Đơn vị tính x 1 (hoặc %)
Dữ liệu động đầu vào hợp lệ khi chỉ được thêm dòng trên ô này.</t>
        </r>
      </text>
    </comment>
    <comment ref="F22" authorId="0" shapeId="0" xr:uid="{00000000-0006-0000-0200-00003F000000}">
      <text>
        <r>
          <rPr>
            <sz val="10"/>
            <rFont val="Arial"/>
            <family val="2"/>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family val="2"/>
          </rPr>
          <t>Ô chỉ tiêu có định dạng ký tự
Dữ liệu động đầu vào hợp lệ khi chỉ được thêm dòng trên ô này.</t>
        </r>
      </text>
    </comment>
    <comment ref="B24" authorId="0" shapeId="0" xr:uid="{00000000-0006-0000-0200-000041000000}">
      <text>
        <r>
          <rPr>
            <sz val="10"/>
            <rFont val="Arial"/>
            <family val="2"/>
          </rPr>
          <t>Ô chỉ tiêu có định dạng ký tự
Dữ liệu động đầu vào hợp lệ khi chỉ được thêm dòng trên ô này.</t>
        </r>
      </text>
    </comment>
    <comment ref="C24" authorId="0" shapeId="0" xr:uid="{00000000-0006-0000-0200-000042000000}">
      <text>
        <r>
          <rPr>
            <sz val="10"/>
            <rFont val="Arial"/>
            <family val="2"/>
          </rPr>
          <t>Ô chỉ tiêu có định dạng ký tự
Dữ liệu động đầu vào hợp lệ khi chỉ được thêm dòng trên ô này.</t>
        </r>
      </text>
    </comment>
    <comment ref="D24" authorId="0" shapeId="0" xr:uid="{00000000-0006-0000-0200-000043000000}">
      <text>
        <r>
          <rPr>
            <sz val="10"/>
            <rFont val="Arial"/>
            <family val="2"/>
          </rPr>
          <t>Ô chỉ tiêu có định dạng số. Đơn vị tính x 1 (hoặc %)
Dữ liệu động đầu vào hợp lệ khi chỉ được thêm dòng trên ô này.</t>
        </r>
      </text>
    </comment>
    <comment ref="E24" authorId="0" shapeId="0" xr:uid="{00000000-0006-0000-0200-000044000000}">
      <text>
        <r>
          <rPr>
            <sz val="10"/>
            <rFont val="Arial"/>
            <family val="2"/>
          </rPr>
          <t>Ô chỉ tiêu có định dạng số. Đơn vị tính x 1 (hoặc %)
Dữ liệu động đầu vào hợp lệ khi chỉ được thêm dòng trên ô này.</t>
        </r>
      </text>
    </comment>
    <comment ref="F24" authorId="0" shapeId="0" xr:uid="{00000000-0006-0000-0200-000045000000}">
      <text>
        <r>
          <rPr>
            <sz val="10"/>
            <rFont val="Arial"/>
            <family val="2"/>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family val="2"/>
          </rPr>
          <t>Ô chỉ tiêu có định dạng ký tự
Dữ liệu động đầu vào hợp lệ khi chỉ được thêm dòng trên ô này.</t>
        </r>
      </text>
    </comment>
    <comment ref="B26" authorId="0" shapeId="0" xr:uid="{00000000-0006-0000-0200-000047000000}">
      <text>
        <r>
          <rPr>
            <sz val="10"/>
            <rFont val="Arial"/>
            <family val="2"/>
          </rPr>
          <t>Ô chỉ tiêu có định dạng ký tự
Dữ liệu động đầu vào hợp lệ khi chỉ được thêm dòng trên ô này.</t>
        </r>
      </text>
    </comment>
    <comment ref="C26" authorId="0" shapeId="0" xr:uid="{00000000-0006-0000-0200-000048000000}">
      <text>
        <r>
          <rPr>
            <sz val="10"/>
            <rFont val="Arial"/>
            <family val="2"/>
          </rPr>
          <t>Ô chỉ tiêu có định dạng ký tự
Dữ liệu động đầu vào hợp lệ khi chỉ được thêm dòng trên ô này.</t>
        </r>
      </text>
    </comment>
    <comment ref="D26" authorId="0" shapeId="0" xr:uid="{00000000-0006-0000-02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2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200-00004B000000}">
      <text>
        <r>
          <rPr>
            <sz val="10"/>
            <rFont val="Arial"/>
            <family val="2"/>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family val="2"/>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family val="2"/>
          </rPr>
          <t>Ô chỉ tiêu có định dạng ký tự
Dữ liệu động đầu vào hợp lệ khi chỉ được thêm dòng trên ô này.</t>
        </r>
      </text>
    </comment>
    <comment ref="C28" authorId="0" shapeId="0" xr:uid="{00000000-0006-0000-0200-00004E000000}">
      <text>
        <r>
          <rPr>
            <sz val="10"/>
            <rFont val="Arial"/>
            <family val="2"/>
          </rPr>
          <t>Ô chỉ tiêu có định dạng số. Đơn vị tính x 1 (hoặc %)
Dữ liệu động đầu vào hợp lệ khi chỉ được thêm dòng trên ô này.</t>
        </r>
      </text>
    </comment>
    <comment ref="D28" authorId="0" shapeId="0" xr:uid="{00000000-0006-0000-0200-00004F000000}">
      <text>
        <r>
          <rPr>
            <sz val="10"/>
            <rFont val="Arial"/>
            <family val="2"/>
          </rPr>
          <t>Ô chỉ tiêu có định dạng số. Đơn vị tính x 1 (hoặc %)
Dữ liệu động đầu vào hợp lệ khi chỉ được thêm dòng trên ô này.</t>
        </r>
      </text>
    </comment>
    <comment ref="E28" authorId="0" shapeId="0" xr:uid="{00000000-0006-0000-0200-000050000000}">
      <text>
        <r>
          <rPr>
            <sz val="10"/>
            <rFont val="Arial"/>
            <family val="2"/>
          </rPr>
          <t>Ô chỉ tiêu có định dạng số. Đơn vị tính x 1 (hoặc %)
Dữ liệu động đầu vào hợp lệ khi chỉ được thêm dòng trên ô này.</t>
        </r>
      </text>
    </comment>
    <comment ref="F28" authorId="0" shapeId="0" xr:uid="{00000000-0006-0000-02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200-000052000000}">
      <text>
        <r>
          <rPr>
            <sz val="10"/>
            <rFont val="Arial"/>
            <family val="2"/>
          </rPr>
          <t>Ô chỉ tiêu có định dạng số. Đơn vị tính x 1 (hoặc %)</t>
        </r>
      </text>
    </comment>
    <comment ref="E29" authorId="0" shapeId="0" xr:uid="{00000000-0006-0000-0200-000053000000}">
      <text>
        <r>
          <rPr>
            <sz val="10"/>
            <rFont val="Arial"/>
            <family val="2"/>
          </rPr>
          <t>Ô chỉ tiêu có định dạng số. Đơn vị tính x 1 (hoặc %)</t>
        </r>
      </text>
    </comment>
    <comment ref="F29" authorId="0" shapeId="0" xr:uid="{00000000-0006-0000-0200-000054000000}">
      <text>
        <r>
          <rPr>
            <sz val="10"/>
            <rFont val="Arial"/>
            <family val="2"/>
          </rPr>
          <t>Ô chỉ tiêu có định dạng số. Đơn vị tính x 1 (hoặc %)</t>
        </r>
      </text>
    </comment>
    <comment ref="A31" authorId="0" shapeId="0" xr:uid="{00000000-0006-0000-0200-000055000000}">
      <text>
        <r>
          <rPr>
            <sz val="10"/>
            <rFont val="Arial"/>
            <family val="2"/>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family val="2"/>
          </rPr>
          <t>Ô chỉ tiêu có định dạng ký tự
Dữ liệu động đầu vào hợp lệ khi chỉ được thêm dòng trên ô này.</t>
        </r>
      </text>
    </comment>
    <comment ref="C31" authorId="0" shapeId="0" xr:uid="{00000000-0006-0000-0200-000057000000}">
      <text>
        <r>
          <rPr>
            <sz val="10"/>
            <rFont val="Arial"/>
            <family val="2"/>
          </rPr>
          <t>Ô chỉ tiêu có định dạng số. Đơn vị tính x 1 (hoặc %)
Dữ liệu động đầu vào hợp lệ khi chỉ được thêm dòng trên ô này.</t>
        </r>
      </text>
    </comment>
    <comment ref="D31" authorId="0" shapeId="0" xr:uid="{00000000-0006-0000-0200-000058000000}">
      <text>
        <r>
          <rPr>
            <sz val="10"/>
            <rFont val="Arial"/>
            <family val="2"/>
          </rPr>
          <t>Ô chỉ tiêu có định dạng số. Đơn vị tính x 1 (hoặc %)
Dữ liệu động đầu vào hợp lệ khi chỉ được thêm dòng trên ô này.</t>
        </r>
      </text>
    </comment>
    <comment ref="E31" authorId="0" shapeId="0" xr:uid="{00000000-0006-0000-0200-000059000000}">
      <text>
        <r>
          <rPr>
            <sz val="10"/>
            <rFont val="Arial"/>
            <family val="2"/>
          </rPr>
          <t>Ô chỉ tiêu có định dạng số. Đơn vị tính x 1 (hoặc %)
Dữ liệu động đầu vào hợp lệ khi chỉ được thêm dòng trên ô này.</t>
        </r>
      </text>
    </comment>
    <comment ref="F31" authorId="0" shapeId="0" xr:uid="{00000000-0006-0000-0200-00005A000000}">
      <text>
        <r>
          <rPr>
            <sz val="10"/>
            <rFont val="Arial"/>
            <family val="2"/>
          </rPr>
          <t>Ô chỉ tiêu có định dạng số. Đơn vị tính x 1 (hoặc %)
Dữ liệu động đầu vào hợp lệ khi chỉ được thêm dòng trên ô này.</t>
        </r>
      </text>
    </comment>
    <comment ref="D32" authorId="0" shapeId="0" xr:uid="{00000000-0006-0000-0200-00005B000000}">
      <text>
        <r>
          <rPr>
            <sz val="10"/>
            <rFont val="Arial"/>
            <family val="2"/>
          </rPr>
          <t>Ô chỉ tiêu có định dạng số. Đơn vị tính x 1 (hoặc %)</t>
        </r>
      </text>
    </comment>
    <comment ref="E32" authorId="0" shapeId="0" xr:uid="{00000000-0006-0000-0200-00005C000000}">
      <text>
        <r>
          <rPr>
            <sz val="10"/>
            <rFont val="Arial"/>
            <family val="2"/>
          </rPr>
          <t>Ô chỉ tiêu có định dạng số. Đơn vị tính x 1 (hoặc %)</t>
        </r>
      </text>
    </comment>
    <comment ref="F32" authorId="0" shapeId="0" xr:uid="{00000000-0006-0000-0200-00005D000000}">
      <text>
        <r>
          <rPr>
            <sz val="10"/>
            <rFont val="Arial"/>
            <family val="2"/>
          </rPr>
          <t>Ô chỉ tiêu có định dạng số. Đơn vị tính x 1 (hoặc %)</t>
        </r>
      </text>
    </comment>
    <comment ref="A34" authorId="0" shapeId="0" xr:uid="{00000000-0006-0000-0200-00005E000000}">
      <text>
        <r>
          <rPr>
            <sz val="10"/>
            <rFont val="Arial"/>
            <family val="2"/>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family val="2"/>
          </rPr>
          <t>Ô chỉ tiêu có định dạng ký tự
Dữ liệu động đầu vào hợp lệ khi chỉ được thêm dòng trên ô này.</t>
        </r>
      </text>
    </comment>
    <comment ref="C34" authorId="0" shapeId="0" xr:uid="{00000000-0006-0000-0200-000060000000}">
      <text>
        <r>
          <rPr>
            <sz val="10"/>
            <rFont val="Arial"/>
            <family val="2"/>
          </rPr>
          <t>Ô chỉ tiêu có định dạng số. Đơn vị tính x 1 (hoặc %)
Dữ liệu động đầu vào hợp lệ khi chỉ được thêm dòng trên ô này.</t>
        </r>
      </text>
    </comment>
    <comment ref="D34" authorId="0" shapeId="0" xr:uid="{00000000-0006-0000-02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2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200-000063000000}">
      <text>
        <r>
          <rPr>
            <sz val="10"/>
            <rFont val="Arial"/>
            <family val="2"/>
          </rPr>
          <t>Ô chỉ tiêu có định dạng số. Đơn vị tính x 1 (hoặc %)
Dữ liệu động đầu vào hợp lệ khi chỉ được thêm dòng trên ô này.</t>
        </r>
      </text>
    </comment>
    <comment ref="D35" authorId="0" shapeId="0" xr:uid="{00000000-0006-0000-0200-000064000000}">
      <text>
        <r>
          <rPr>
            <sz val="10"/>
            <rFont val="Arial"/>
            <family val="2"/>
          </rPr>
          <t>Ô chỉ tiêu có định dạng số. Đơn vị tính x 1 (hoặc %)</t>
        </r>
      </text>
    </comment>
    <comment ref="E35" authorId="0" shapeId="0" xr:uid="{00000000-0006-0000-0200-000065000000}">
      <text>
        <r>
          <rPr>
            <sz val="10"/>
            <rFont val="Arial"/>
            <family val="2"/>
          </rPr>
          <t>Ô chỉ tiêu có định dạng số. Đơn vị tính x 1 (hoặc %)</t>
        </r>
      </text>
    </comment>
    <comment ref="F35" authorId="0" shapeId="0" xr:uid="{00000000-0006-0000-0200-000066000000}">
      <text>
        <r>
          <rPr>
            <sz val="10"/>
            <rFont val="Arial"/>
            <family val="2"/>
          </rPr>
          <t>Ô chỉ tiêu có định dạng số. Đơn vị tính x 1 (hoặc %)</t>
        </r>
      </text>
    </comment>
    <comment ref="A37" authorId="0" shapeId="0" xr:uid="{00000000-0006-0000-0200-000067000000}">
      <text>
        <r>
          <rPr>
            <sz val="10"/>
            <rFont val="Arial"/>
            <family val="2"/>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family val="2"/>
          </rPr>
          <t>Ô chỉ tiêu có định dạng ký tự
Dữ liệu động đầu vào hợp lệ khi chỉ được thêm dòng trên ô này.</t>
        </r>
      </text>
    </comment>
    <comment ref="C37" authorId="0" shapeId="0" xr:uid="{00000000-0006-0000-02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200-00006A000000}">
      <text>
        <r>
          <rPr>
            <sz val="10"/>
            <rFont val="Arial"/>
            <family val="2"/>
          </rPr>
          <t>Ô chỉ tiêu có định dạng số. Đơn vị tính x 1 (hoặc %)
Dữ liệu động đầu vào hợp lệ khi chỉ được thêm dòng trên ô này.</t>
        </r>
      </text>
    </comment>
    <comment ref="E37" authorId="0" shapeId="0" xr:uid="{00000000-0006-0000-0200-00006B000000}">
      <text>
        <r>
          <rPr>
            <sz val="10"/>
            <rFont val="Arial"/>
            <family val="2"/>
          </rPr>
          <t>Ô chỉ tiêu có định dạng số. Đơn vị tính x 1 (hoặc %)
Dữ liệu động đầu vào hợp lệ khi chỉ được thêm dòng trên ô này.</t>
        </r>
      </text>
    </comment>
    <comment ref="F37" authorId="0" shapeId="0" xr:uid="{00000000-0006-0000-0200-00006C000000}">
      <text>
        <r>
          <rPr>
            <sz val="10"/>
            <rFont val="Arial"/>
            <family val="2"/>
          </rPr>
          <t>Ô chỉ tiêu có định dạng số. Đơn vị tính x 1 (hoặc %)
Dữ liệu động đầu vào hợp lệ khi chỉ được thêm dòng trên ô này.</t>
        </r>
      </text>
    </comment>
    <comment ref="D38" authorId="0" shapeId="0" xr:uid="{00000000-0006-0000-0200-00006D000000}">
      <text>
        <r>
          <rPr>
            <sz val="10"/>
            <rFont val="Arial"/>
            <family val="2"/>
          </rPr>
          <t>Ô chỉ tiêu có định dạng số. Đơn vị tính x 1 (hoặc %)</t>
        </r>
      </text>
    </comment>
    <comment ref="E38" authorId="0" shapeId="0" xr:uid="{00000000-0006-0000-0200-00006E000000}">
      <text>
        <r>
          <rPr>
            <sz val="10"/>
            <rFont val="Arial"/>
            <family val="2"/>
          </rPr>
          <t>Ô chỉ tiêu có định dạng số. Đơn vị tính x 1 (hoặc %)</t>
        </r>
      </text>
    </comment>
    <comment ref="F38" authorId="0" shapeId="0" xr:uid="{00000000-0006-0000-0200-00006F000000}">
      <text>
        <r>
          <rPr>
            <sz val="10"/>
            <rFont val="Arial"/>
            <family val="2"/>
          </rPr>
          <t>Ô chỉ tiêu có định dạng số. Đơn vị tính x 1 (hoặc %)</t>
        </r>
      </text>
    </comment>
    <comment ref="D39" authorId="0" shapeId="0" xr:uid="{00000000-0006-0000-0200-000070000000}">
      <text>
        <r>
          <rPr>
            <sz val="10"/>
            <rFont val="Arial"/>
            <family val="2"/>
          </rPr>
          <t>Ô chỉ tiêu có định dạng số. Đơn vị tính x 1 (hoặc %)</t>
        </r>
      </text>
    </comment>
    <comment ref="E39" authorId="0" shapeId="0" xr:uid="{00000000-0006-0000-0200-000071000000}">
      <text>
        <r>
          <rPr>
            <sz val="10"/>
            <rFont val="Arial"/>
            <family val="2"/>
          </rPr>
          <t>Ô chỉ tiêu có định dạng số. Đơn vị tính x 1 (hoặc %)</t>
        </r>
      </text>
    </comment>
    <comment ref="F39" authorId="0" shapeId="0" xr:uid="{00000000-0006-0000-0200-000072000000}">
      <text>
        <r>
          <rPr>
            <sz val="10"/>
            <rFont val="Arial"/>
            <family val="2"/>
          </rPr>
          <t>Ô chỉ tiêu có định dạng số. Đơn vị tính x 1 (hoặc %)</t>
        </r>
      </text>
    </comment>
    <comment ref="D40" authorId="0" shapeId="0" xr:uid="{00000000-0006-0000-0200-000073000000}">
      <text>
        <r>
          <rPr>
            <sz val="10"/>
            <rFont val="Arial"/>
            <family val="2"/>
          </rPr>
          <t>Ô chỉ tiêu có định dạng số. Đơn vị tính x 1 (hoặc %)</t>
        </r>
      </text>
    </comment>
    <comment ref="E40" authorId="0" shapeId="0" xr:uid="{00000000-0006-0000-0200-000074000000}">
      <text>
        <r>
          <rPr>
            <sz val="10"/>
            <rFont val="Arial"/>
            <family val="2"/>
          </rPr>
          <t>Ô chỉ tiêu có định dạng số. Đơn vị tính x 1 (hoặc %)</t>
        </r>
      </text>
    </comment>
    <comment ref="F40" authorId="0" shapeId="0" xr:uid="{00000000-0006-0000-0200-000075000000}">
      <text>
        <r>
          <rPr>
            <sz val="10"/>
            <rFont val="Arial"/>
            <family val="2"/>
          </rPr>
          <t>Ô chỉ tiêu có định dạng số. Đơn vị tính x 1 (hoặc %)</t>
        </r>
      </text>
    </comment>
    <comment ref="D41" authorId="0" shapeId="0" xr:uid="{00000000-0006-0000-0200-000076000000}">
      <text>
        <r>
          <rPr>
            <sz val="10"/>
            <rFont val="Arial"/>
            <family val="2"/>
          </rPr>
          <t>Ô chỉ tiêu có định dạng số. Đơn vị tính x 1 (hoặc %)</t>
        </r>
      </text>
    </comment>
    <comment ref="E41" authorId="0" shapeId="0" xr:uid="{00000000-0006-0000-0200-000077000000}">
      <text>
        <r>
          <rPr>
            <sz val="10"/>
            <rFont val="Arial"/>
            <family val="2"/>
          </rPr>
          <t>Ô chỉ tiêu có định dạng số. Đơn vị tính x 1 (hoặc %)</t>
        </r>
      </text>
    </comment>
    <comment ref="F41" authorId="0" shapeId="0" xr:uid="{00000000-0006-0000-0200-000078000000}">
      <text>
        <r>
          <rPr>
            <sz val="10"/>
            <rFont val="Arial"/>
            <family val="2"/>
          </rPr>
          <t>Ô chỉ tiêu có định dạng số. Đơn vị tính x 1 (hoặc %)</t>
        </r>
      </text>
    </comment>
    <comment ref="D42" authorId="0" shapeId="0" xr:uid="{00000000-0006-0000-0200-000079000000}">
      <text>
        <r>
          <rPr>
            <sz val="10"/>
            <rFont val="Arial"/>
            <family val="2"/>
          </rPr>
          <t>Ô chỉ tiêu có định dạng số. Đơn vị tính x 1 (hoặc %)</t>
        </r>
      </text>
    </comment>
    <comment ref="E42" authorId="0" shapeId="0" xr:uid="{00000000-0006-0000-0200-00007A000000}">
      <text>
        <r>
          <rPr>
            <sz val="10"/>
            <rFont val="Arial"/>
            <family val="2"/>
          </rPr>
          <t>Ô chỉ tiêu có định dạng số. Đơn vị tính x 1 (hoặc %)</t>
        </r>
      </text>
    </comment>
    <comment ref="F42" authorId="0" shapeId="0" xr:uid="{00000000-0006-0000-0200-00007B000000}">
      <text>
        <r>
          <rPr>
            <sz val="10"/>
            <rFont val="Arial"/>
            <family val="2"/>
          </rPr>
          <t>Ô chỉ tiêu có định dạng số. Đơn vị tính x 1 (hoặc %)</t>
        </r>
      </text>
    </comment>
    <comment ref="D43" authorId="0" shapeId="0" xr:uid="{00000000-0006-0000-0200-00007C000000}">
      <text>
        <r>
          <rPr>
            <sz val="10"/>
            <rFont val="Arial"/>
            <family val="2"/>
          </rPr>
          <t>Ô chỉ tiêu có định dạng số. Đơn vị tính x 1 (hoặc %)</t>
        </r>
      </text>
    </comment>
    <comment ref="E43" authorId="0" shapeId="0" xr:uid="{00000000-0006-0000-0200-00007D000000}">
      <text>
        <r>
          <rPr>
            <sz val="10"/>
            <rFont val="Arial"/>
            <family val="2"/>
          </rPr>
          <t>Ô chỉ tiêu có định dạng số. Đơn vị tính x 1 (hoặc %)</t>
        </r>
      </text>
    </comment>
    <comment ref="F43" authorId="0" shapeId="0" xr:uid="{00000000-0006-0000-0200-00007E000000}">
      <text>
        <r>
          <rPr>
            <sz val="10"/>
            <rFont val="Arial"/>
            <family val="2"/>
          </rPr>
          <t>Ô chỉ tiêu có định dạng số. Đơn vị tính x 1 (hoặc %)</t>
        </r>
      </text>
    </comment>
    <comment ref="D44" authorId="0" shapeId="0" xr:uid="{00000000-0006-0000-0200-00007F000000}">
      <text>
        <r>
          <rPr>
            <sz val="10"/>
            <rFont val="Arial"/>
            <family val="2"/>
          </rPr>
          <t>Ô chỉ tiêu có định dạng số. Đơn vị tính x 1 (hoặc %)</t>
        </r>
      </text>
    </comment>
    <comment ref="E44" authorId="0" shapeId="0" xr:uid="{00000000-0006-0000-0200-000080000000}">
      <text>
        <r>
          <rPr>
            <sz val="10"/>
            <rFont val="Arial"/>
            <family val="2"/>
          </rPr>
          <t>Ô chỉ tiêu có định dạng số. Đơn vị tính x 1 (hoặc %)</t>
        </r>
      </text>
    </comment>
    <comment ref="F44" authorId="0" shapeId="0" xr:uid="{00000000-0006-0000-0200-000081000000}">
      <text>
        <r>
          <rPr>
            <sz val="10"/>
            <rFont val="Arial"/>
            <family val="2"/>
          </rPr>
          <t>Ô chỉ tiêu có định dạng số. Đơn vị tính x 1 (hoặc %)</t>
        </r>
      </text>
    </comment>
    <comment ref="D45" authorId="0" shapeId="0" xr:uid="{00000000-0006-0000-0200-000082000000}">
      <text>
        <r>
          <rPr>
            <sz val="10"/>
            <rFont val="Arial"/>
            <family val="2"/>
          </rPr>
          <t>Ô chỉ tiêu có định dạng số. Đơn vị tính x 1 (hoặc %)</t>
        </r>
      </text>
    </comment>
    <comment ref="E45" authorId="0" shapeId="0" xr:uid="{00000000-0006-0000-0200-000083000000}">
      <text>
        <r>
          <rPr>
            <sz val="10"/>
            <rFont val="Arial"/>
            <family val="2"/>
          </rPr>
          <t>Ô chỉ tiêu có định dạng số. Đơn vị tính x 1 (hoặc %)</t>
        </r>
      </text>
    </comment>
    <comment ref="F45" authorId="0" shapeId="0" xr:uid="{00000000-0006-0000-0200-000084000000}">
      <text>
        <r>
          <rPr>
            <sz val="10"/>
            <rFont val="Arial"/>
            <family val="2"/>
          </rPr>
          <t>Ô chỉ tiêu có định dạng số. Đơn vị tính x 1 (hoặc %)</t>
        </r>
      </text>
    </comment>
    <comment ref="D46" authorId="0" shapeId="0" xr:uid="{00000000-0006-0000-0200-000085000000}">
      <text>
        <r>
          <rPr>
            <sz val="10"/>
            <rFont val="Arial"/>
            <family val="2"/>
          </rPr>
          <t>Ô chỉ tiêu có định dạng số. Đơn vị tính x 1 (hoặc %)</t>
        </r>
      </text>
    </comment>
    <comment ref="E46" authorId="0" shapeId="0" xr:uid="{00000000-0006-0000-0200-000086000000}">
      <text>
        <r>
          <rPr>
            <sz val="10"/>
            <rFont val="Arial"/>
            <family val="2"/>
          </rPr>
          <t>Ô chỉ tiêu có định dạng số. Đơn vị tính x 1 (hoặc %)</t>
        </r>
      </text>
    </comment>
    <comment ref="F46" authorId="0" shapeId="0" xr:uid="{00000000-0006-0000-0200-000087000000}">
      <text>
        <r>
          <rPr>
            <sz val="10"/>
            <rFont val="Arial"/>
            <family val="2"/>
          </rPr>
          <t>Ô chỉ tiêu có định dạng số. Đơn vị tính x 1 (hoặc %)</t>
        </r>
      </text>
    </comment>
    <comment ref="D47" authorId="0" shapeId="0" xr:uid="{00000000-0006-0000-0200-000088000000}">
      <text>
        <r>
          <rPr>
            <sz val="10"/>
            <rFont val="Arial"/>
            <family val="2"/>
          </rPr>
          <t>Ô chỉ tiêu có định dạng số. Đơn vị tính x 1 (hoặc %)</t>
        </r>
      </text>
    </comment>
    <comment ref="E47" authorId="0" shapeId="0" xr:uid="{00000000-0006-0000-0200-000089000000}">
      <text>
        <r>
          <rPr>
            <sz val="10"/>
            <rFont val="Arial"/>
            <family val="2"/>
          </rPr>
          <t>Ô chỉ tiêu có định dạng số. Đơn vị tính x 1 (hoặc %)</t>
        </r>
      </text>
    </comment>
    <comment ref="F47" authorId="0" shapeId="0" xr:uid="{00000000-0006-0000-0200-00008A000000}">
      <text>
        <r>
          <rPr>
            <sz val="10"/>
            <rFont val="Arial"/>
            <family val="2"/>
          </rPr>
          <t>Ô chỉ tiêu có định dạng số. Đơn vị tính x 1 (hoặc %)</t>
        </r>
      </text>
    </comment>
    <comment ref="D48" authorId="0" shapeId="0" xr:uid="{00000000-0006-0000-0200-00008B000000}">
      <text>
        <r>
          <rPr>
            <sz val="10"/>
            <rFont val="Arial"/>
            <family val="2"/>
          </rPr>
          <t>Ô chỉ tiêu có định dạng số. Đơn vị tính x 1 (hoặc %)</t>
        </r>
      </text>
    </comment>
    <comment ref="E48" authorId="0" shapeId="0" xr:uid="{00000000-0006-0000-0200-00008C000000}">
      <text>
        <r>
          <rPr>
            <sz val="10"/>
            <rFont val="Arial"/>
            <family val="2"/>
          </rPr>
          <t>Ô chỉ tiêu có định dạng số. Đơn vị tính x 1 (hoặc %)</t>
        </r>
      </text>
    </comment>
    <comment ref="F48" authorId="0" shapeId="0" xr:uid="{00000000-0006-0000-0200-00008D000000}">
      <text>
        <r>
          <rPr>
            <sz val="10"/>
            <rFont val="Arial"/>
            <family val="2"/>
          </rPr>
          <t>Ô chỉ tiêu có định dạng số. Đơn vị tính x 1 (hoặc %)</t>
        </r>
      </text>
    </comment>
    <comment ref="D49" authorId="0" shapeId="0" xr:uid="{00000000-0006-0000-0200-00008E000000}">
      <text>
        <r>
          <rPr>
            <sz val="10"/>
            <rFont val="Arial"/>
            <family val="2"/>
          </rPr>
          <t>Ô chỉ tiêu có định dạng số. Đơn vị tính x 1 (hoặc %)</t>
        </r>
      </text>
    </comment>
    <comment ref="E49" authorId="0" shapeId="0" xr:uid="{00000000-0006-0000-0200-00008F000000}">
      <text>
        <r>
          <rPr>
            <sz val="10"/>
            <rFont val="Arial"/>
            <family val="2"/>
          </rPr>
          <t>Ô chỉ tiêu có định dạng số. Đơn vị tính x 1 (hoặc %)</t>
        </r>
      </text>
    </comment>
    <comment ref="F49" authorId="0" shapeId="0" xr:uid="{00000000-0006-0000-0200-000090000000}">
      <text>
        <r>
          <rPr>
            <sz val="10"/>
            <rFont val="Arial"/>
            <family val="2"/>
          </rPr>
          <t>Ô chỉ tiêu có định dạng số. Đơn vị tính x 1 (hoặc %)</t>
        </r>
      </text>
    </comment>
    <comment ref="D50" authorId="0" shapeId="0" xr:uid="{00000000-0006-0000-0200-000091000000}">
      <text>
        <r>
          <rPr>
            <sz val="10"/>
            <rFont val="Arial"/>
            <family val="2"/>
          </rPr>
          <t>Ô chỉ tiêu có định dạng số. Đơn vị tính x 1 (hoặc %)</t>
        </r>
      </text>
    </comment>
    <comment ref="E50" authorId="0" shapeId="0" xr:uid="{00000000-0006-0000-0200-000092000000}">
      <text>
        <r>
          <rPr>
            <sz val="10"/>
            <rFont val="Arial"/>
            <family val="2"/>
          </rPr>
          <t>Ô chỉ tiêu có định dạng số. Đơn vị tính x 1 (hoặc %)</t>
        </r>
      </text>
    </comment>
    <comment ref="F50" authorId="0" shapeId="0" xr:uid="{00000000-0006-0000-0200-000093000000}">
      <text>
        <r>
          <rPr>
            <sz val="10"/>
            <rFont val="Arial"/>
            <family val="2"/>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39186F8-C3B1-4E33-AE63-33A7B3C2EC6C}">
      <text>
        <r>
          <rPr>
            <sz val="10"/>
            <rFont val="Arial"/>
            <family val="2"/>
          </rPr>
          <t>Ô chỉ tiêu có định dạng ký tự
Dữ liệu động đầu vào hợp lệ khi chỉ được thêm dòng trên ô này.</t>
        </r>
      </text>
    </comment>
    <comment ref="B4" authorId="0" shapeId="0" xr:uid="{3A38FE57-E040-47BD-82D4-5DF5AEE31E52}">
      <text>
        <r>
          <rPr>
            <sz val="10"/>
            <rFont val="Arial"/>
            <family val="2"/>
          </rPr>
          <t>Ô chỉ tiêu có định dạng ký tự
Dữ liệu động đầu vào hợp lệ khi chỉ được thêm dòng trên ô này.</t>
        </r>
      </text>
    </comment>
    <comment ref="C4" authorId="0" shapeId="0" xr:uid="{8D016C77-E080-4A4D-98C9-3C7FDD4669F3}">
      <text>
        <r>
          <rPr>
            <sz val="10"/>
            <rFont val="Arial"/>
            <family val="2"/>
          </rPr>
          <t>Ô chỉ tiêu có định dạng ký tự
Dữ liệu động đầu vào hợp lệ khi chỉ được thêm dòng trên ô này.</t>
        </r>
      </text>
    </comment>
    <comment ref="D4" authorId="0" shapeId="0" xr:uid="{A1AACBCF-7411-4B90-88E9-E81FB690DC41}">
      <text>
        <r>
          <rPr>
            <sz val="10"/>
            <rFont val="Arial"/>
            <family val="2"/>
          </rPr>
          <t>Ô chỉ tiêu có định dạng số. Đơn vị tính x 1 (hoặc %)
Dữ liệu động đầu vào hợp lệ khi chỉ được thêm dòng trên ô này.</t>
        </r>
      </text>
    </comment>
    <comment ref="E4" authorId="0" shapeId="0" xr:uid="{B103818D-A665-42B9-9E4E-13376C13B9E0}">
      <text>
        <r>
          <rPr>
            <sz val="10"/>
            <rFont val="Arial"/>
            <family val="2"/>
          </rPr>
          <t>Ô chỉ tiêu có định dạng số. Đơn vị tính x 1 (hoặc %)
Dữ liệu động đầu vào hợp lệ khi chỉ được thêm dòng trên ô này.</t>
        </r>
      </text>
    </comment>
    <comment ref="F4" authorId="0" shapeId="0" xr:uid="{39B3B47F-294A-411B-A79B-95A3FA60AA10}">
      <text>
        <r>
          <rPr>
            <sz val="10"/>
            <rFont val="Arial"/>
            <family val="2"/>
          </rPr>
          <t>Ô chỉ tiêu có định dạng số. Đơn vị tính x 1 (hoặc %)
Dữ liệu động đầu vào hợp lệ khi chỉ được thêm dòng trên ô này.</t>
        </r>
      </text>
    </comment>
    <comment ref="G4" authorId="0" shapeId="0" xr:uid="{29B524CD-066C-4041-83A8-FFFEBED726BD}">
      <text>
        <r>
          <rPr>
            <sz val="10"/>
            <rFont val="Arial"/>
            <family val="2"/>
          </rPr>
          <t>Ô chỉ tiêu có định dạng số. Đơn vị tính x 1 (hoặc %)
Dữ liệu động đầu vào hợp lệ khi chỉ được thêm dòng trên ô này.</t>
        </r>
      </text>
    </comment>
    <comment ref="D5" authorId="0" shapeId="0" xr:uid="{8390B8CD-755F-4AE5-B02A-A7F59B2CEF59}">
      <text>
        <r>
          <rPr>
            <sz val="10"/>
            <rFont val="Arial"/>
            <family val="2"/>
          </rPr>
          <t>Ô chỉ tiêu có định dạng số. Đơn vị tính x 1 (hoặc %)</t>
        </r>
      </text>
    </comment>
    <comment ref="E5" authorId="0" shapeId="0" xr:uid="{A4F2F072-7AF3-4706-9B0D-21A1A8568654}">
      <text>
        <r>
          <rPr>
            <sz val="10"/>
            <rFont val="Arial"/>
            <family val="2"/>
          </rPr>
          <t>Ô chỉ tiêu có định dạng số. Đơn vị tính x 1 (hoặc %)</t>
        </r>
      </text>
    </comment>
    <comment ref="F5" authorId="0" shapeId="0" xr:uid="{350F945B-E06C-46EA-BE5A-9024BF30DB33}">
      <text>
        <r>
          <rPr>
            <sz val="10"/>
            <rFont val="Arial"/>
            <family val="2"/>
          </rPr>
          <t>Ô chỉ tiêu có định dạng số. Đơn vị tính x 1 (hoặc %)</t>
        </r>
      </text>
    </comment>
    <comment ref="G5" authorId="0" shapeId="0" xr:uid="{1702167C-835A-41A9-AF89-4512FB0EA2AE}">
      <text>
        <r>
          <rPr>
            <sz val="10"/>
            <rFont val="Arial"/>
            <family val="2"/>
          </rPr>
          <t>Ô chỉ tiêu có định dạng số. Đơn vị tính x 1 (hoặc %)</t>
        </r>
      </text>
    </comment>
    <comment ref="A25" authorId="0" shapeId="0" xr:uid="{0F5F07D1-ED16-46CC-8455-C1C4686AC666}">
      <text>
        <r>
          <rPr>
            <sz val="10"/>
            <rFont val="Arial"/>
            <family val="2"/>
          </rPr>
          <t>Ô chỉ tiêu có định dạng số. Đơn vị tính x 1 (hoặc %)
Dữ liệu động đầu vào hợp lệ khi chỉ được thêm dòng trên ô này.</t>
        </r>
      </text>
    </comment>
    <comment ref="B25" authorId="0" shapeId="0" xr:uid="{6DDA18AE-6BB9-4640-BD6F-CBBBBCCA5ED1}">
      <text>
        <r>
          <rPr>
            <sz val="10"/>
            <rFont val="Arial"/>
            <family val="2"/>
          </rPr>
          <t>Ô chỉ tiêu có định dạng ký tự
Dữ liệu động đầu vào hợp lệ khi chỉ được thêm dòng trên ô này.</t>
        </r>
      </text>
    </comment>
    <comment ref="C25" authorId="0" shapeId="0" xr:uid="{7B1567DA-7667-4BB8-BAD3-7FB97141B583}">
      <text>
        <r>
          <rPr>
            <sz val="10"/>
            <rFont val="Arial"/>
            <family val="2"/>
          </rPr>
          <t>Ô chỉ tiêu có định dạng số. Đơn vị tính x 1 (hoặc %)
Dữ liệu động đầu vào hợp lệ khi chỉ được thêm dòng trên ô này.</t>
        </r>
      </text>
    </comment>
    <comment ref="D25" authorId="0" shapeId="0" xr:uid="{9F47029D-2C4D-47A8-833A-49BF8648E3AE}">
      <text>
        <r>
          <rPr>
            <sz val="10"/>
            <rFont val="Arial"/>
            <family val="2"/>
          </rPr>
          <t>Ô chỉ tiêu có định dạng số. Đơn vị tính x 1 (hoặc %)
Dữ liệu động đầu vào hợp lệ khi chỉ được thêm dòng trên ô này.</t>
        </r>
      </text>
    </comment>
    <comment ref="E25" authorId="0" shapeId="0" xr:uid="{E237D718-84FF-476E-8765-AA2B1BCA7FD0}">
      <text>
        <r>
          <rPr>
            <sz val="10"/>
            <rFont val="Arial"/>
            <family val="2"/>
          </rPr>
          <t>Ô chỉ tiêu có định dạng số. Đơn vị tính x 1 (hoặc %)
Dữ liệu động đầu vào hợp lệ khi chỉ được thêm dòng trên ô này.</t>
        </r>
      </text>
    </comment>
    <comment ref="F25" authorId="0" shapeId="0" xr:uid="{75615DDB-6E14-4146-8226-DB1A63C4D7CD}">
      <text>
        <r>
          <rPr>
            <sz val="10"/>
            <rFont val="Arial"/>
            <family val="2"/>
          </rPr>
          <t>Ô chỉ tiêu có định dạng số. Đơn vị tính x 1 (hoặc %)
Dữ liệu động đầu vào hợp lệ khi chỉ được thêm dòng trên ô này.</t>
        </r>
      </text>
    </comment>
    <comment ref="G25" authorId="0" shapeId="0" xr:uid="{017881ED-0263-4ECF-9144-DA1458AE93E3}">
      <text>
        <r>
          <rPr>
            <sz val="10"/>
            <rFont val="Arial"/>
            <family val="2"/>
          </rPr>
          <t>Ô chỉ tiêu có định dạng số. Đơn vị tính x 1 (hoặc %)
Dữ liệu động đầu vào hợp lệ khi chỉ được thêm dòng trên ô này.</t>
        </r>
      </text>
    </comment>
    <comment ref="D26" authorId="0" shapeId="0" xr:uid="{EA3F5267-BB5D-44FD-8874-2286F7089BA9}">
      <text>
        <r>
          <rPr>
            <sz val="10"/>
            <rFont val="Arial"/>
            <family val="2"/>
          </rPr>
          <t>Ô chỉ tiêu có định dạng số. Đơn vị tính x 1 (hoặc %)</t>
        </r>
      </text>
    </comment>
    <comment ref="E26" authorId="0" shapeId="0" xr:uid="{63F60035-B833-4FCF-813B-0CAA160E5582}">
      <text>
        <r>
          <rPr>
            <sz val="10"/>
            <rFont val="Arial"/>
            <family val="2"/>
          </rPr>
          <t>Ô chỉ tiêu có định dạng số. Đơn vị tính x 1 (hoặc %)</t>
        </r>
      </text>
    </comment>
    <comment ref="F26" authorId="0" shapeId="0" xr:uid="{8D2C5511-7466-4707-8DBE-DB55A5C61333}">
      <text>
        <r>
          <rPr>
            <sz val="10"/>
            <rFont val="Arial"/>
            <family val="2"/>
          </rPr>
          <t>Ô chỉ tiêu có định dạng số. Đơn vị tính x 1 (hoặc %)</t>
        </r>
      </text>
    </comment>
    <comment ref="G26" authorId="0" shapeId="0" xr:uid="{B5388CEC-A117-43D9-88CB-59B93E5E8457}">
      <text>
        <r>
          <rPr>
            <sz val="10"/>
            <rFont val="Arial"/>
            <family val="2"/>
          </rPr>
          <t>Ô chỉ tiêu có định dạng số. Đơn vị tính x 1 (hoặc %)</t>
        </r>
      </text>
    </comment>
    <comment ref="A28" authorId="0" shapeId="0" xr:uid="{3DE33AC0-FD8A-49BB-9919-D3DAE19FD562}">
      <text>
        <r>
          <rPr>
            <sz val="10"/>
            <rFont val="Arial"/>
            <family val="2"/>
          </rPr>
          <t>Ô chỉ tiêu có định dạng số. Đơn vị tính x 1 (hoặc %)
Dữ liệu động đầu vào hợp lệ khi chỉ được thêm dòng trên ô này.</t>
        </r>
      </text>
    </comment>
    <comment ref="B28" authorId="0" shapeId="0" xr:uid="{249B946A-FD00-4256-A668-A60BC83C961F}">
      <text>
        <r>
          <rPr>
            <sz val="10"/>
            <rFont val="Arial"/>
            <family val="2"/>
          </rPr>
          <t>Ô chỉ tiêu có định dạng ký tự
Dữ liệu động đầu vào hợp lệ khi chỉ được thêm dòng trên ô này.</t>
        </r>
      </text>
    </comment>
    <comment ref="C28" authorId="0" shapeId="0" xr:uid="{03B8F363-80FC-4173-A9AB-C2EB563BE33B}">
      <text>
        <r>
          <rPr>
            <sz val="10"/>
            <rFont val="Arial"/>
            <family val="2"/>
          </rPr>
          <t>Ô chỉ tiêu có định dạng số. Đơn vị tính x 1 (hoặc %)
Dữ liệu động đầu vào hợp lệ khi chỉ được thêm dòng trên ô này.</t>
        </r>
      </text>
    </comment>
    <comment ref="D28" authorId="0" shapeId="0" xr:uid="{9BEE7480-49D5-4983-8214-15E1A2EC887A}">
      <text>
        <r>
          <rPr>
            <sz val="10"/>
            <rFont val="Arial"/>
            <family val="2"/>
          </rPr>
          <t>Ô chỉ tiêu có định dạng số. Đơn vị tính x 1 (hoặc %)
Dữ liệu động đầu vào hợp lệ khi chỉ được thêm dòng trên ô này.</t>
        </r>
      </text>
    </comment>
    <comment ref="E28" authorId="0" shapeId="0" xr:uid="{C5B3CD61-F676-47EE-A17B-9C04E21BAF89}">
      <text>
        <r>
          <rPr>
            <sz val="10"/>
            <rFont val="Arial"/>
            <family val="2"/>
          </rPr>
          <t>Ô chỉ tiêu có định dạng số. Đơn vị tính x 1 (hoặc %)
Dữ liệu động đầu vào hợp lệ khi chỉ được thêm dòng trên ô này.</t>
        </r>
      </text>
    </comment>
    <comment ref="F28" authorId="0" shapeId="0" xr:uid="{B26B6E2F-D1A2-4003-95EB-FE34B751C57E}">
      <text>
        <r>
          <rPr>
            <sz val="10"/>
            <rFont val="Arial"/>
            <family val="2"/>
          </rPr>
          <t>Ô chỉ tiêu có định dạng số. Đơn vị tính x 1 (hoặc %)
Dữ liệu động đầu vào hợp lệ khi chỉ được thêm dòng trên ô này.</t>
        </r>
      </text>
    </comment>
    <comment ref="G28" authorId="0" shapeId="0" xr:uid="{2B876C21-CF97-4BDE-A252-486BF09852D3}">
      <text>
        <r>
          <rPr>
            <sz val="10"/>
            <rFont val="Arial"/>
            <family val="2"/>
          </rPr>
          <t>Ô chỉ tiêu có định dạng số. Đơn vị tính x 1 (hoặc %)
Dữ liệu động đầu vào hợp lệ khi chỉ được thêm dòng trên ô này.</t>
        </r>
      </text>
    </comment>
    <comment ref="D29" authorId="0" shapeId="0" xr:uid="{D5527EC0-1A21-4BD6-8A45-D0CC61AEE775}">
      <text>
        <r>
          <rPr>
            <sz val="10"/>
            <rFont val="Arial"/>
            <family val="2"/>
          </rPr>
          <t>Ô chỉ tiêu có định dạng số. Đơn vị tính x 1 (hoặc %)</t>
        </r>
      </text>
    </comment>
    <comment ref="E29" authorId="0" shapeId="0" xr:uid="{316082D0-8305-4E73-81B7-1FBD183E698B}">
      <text>
        <r>
          <rPr>
            <sz val="10"/>
            <rFont val="Arial"/>
            <family val="2"/>
          </rPr>
          <t>Ô chỉ tiêu có định dạng số. Đơn vị tính x 1 (hoặc %)</t>
        </r>
      </text>
    </comment>
    <comment ref="F29" authorId="0" shapeId="0" xr:uid="{91E21D9F-9BB9-4B49-8F52-BD3DCB4948B5}">
      <text>
        <r>
          <rPr>
            <sz val="10"/>
            <rFont val="Arial"/>
            <family val="2"/>
          </rPr>
          <t>Ô chỉ tiêu có định dạng số. Đơn vị tính x 1 (hoặc %)</t>
        </r>
      </text>
    </comment>
    <comment ref="G29" authorId="0" shapeId="0" xr:uid="{0AA03D80-C82F-4192-9668-830FD1BE156E}">
      <text>
        <r>
          <rPr>
            <sz val="10"/>
            <rFont val="Arial"/>
            <family val="2"/>
          </rPr>
          <t>Ô chỉ tiêu có định dạng số. Đơn vị tính x 1 (hoặc %)</t>
        </r>
      </text>
    </comment>
    <comment ref="A33" authorId="0" shapeId="0" xr:uid="{99B15171-2603-49D6-949A-AB7BECAFE0FA}">
      <text>
        <r>
          <rPr>
            <sz val="10"/>
            <rFont val="Arial"/>
            <family val="2"/>
          </rPr>
          <t>Ô chỉ tiêu có định dạng số. Đơn vị tính x 1 (hoặc %)
Dữ liệu động đầu vào hợp lệ khi chỉ được thêm dòng trên ô này.</t>
        </r>
      </text>
    </comment>
    <comment ref="B33" authorId="0" shapeId="0" xr:uid="{BE6814EA-5191-4C36-BAD5-A5C81FECA018}">
      <text>
        <r>
          <rPr>
            <sz val="10"/>
            <rFont val="Arial"/>
            <family val="2"/>
          </rPr>
          <t>Ô chỉ tiêu có định dạng ký tự
Dữ liệu động đầu vào hợp lệ khi chỉ được thêm dòng trên ô này.</t>
        </r>
      </text>
    </comment>
    <comment ref="C33" authorId="0" shapeId="0" xr:uid="{5AD3C2FE-DE3E-4EB0-9733-A8C08A5F9BB3}">
      <text>
        <r>
          <rPr>
            <sz val="10"/>
            <rFont val="Arial"/>
            <family val="2"/>
          </rPr>
          <t>Ô chỉ tiêu có định dạng số. Đơn vị tính x 1 (hoặc %)
Dữ liệu động đầu vào hợp lệ khi chỉ được thêm dòng trên ô này.</t>
        </r>
      </text>
    </comment>
    <comment ref="D33" authorId="0" shapeId="0" xr:uid="{A8477903-179D-42A0-8B86-5BC82E7DF8B4}">
      <text>
        <r>
          <rPr>
            <sz val="10"/>
            <rFont val="Arial"/>
            <family val="2"/>
          </rPr>
          <t>Ô chỉ tiêu có định dạng số. Đơn vị tính x 1 (hoặc %)
Dữ liệu động đầu vào hợp lệ khi chỉ được thêm dòng trên ô này.</t>
        </r>
      </text>
    </comment>
    <comment ref="E33" authorId="0" shapeId="0" xr:uid="{2E3B6F2F-8766-4CC1-92A4-7F276D6682B2}">
      <text>
        <r>
          <rPr>
            <sz val="10"/>
            <rFont val="Arial"/>
            <family val="2"/>
          </rPr>
          <t>Ô chỉ tiêu có định dạng số. Đơn vị tính x 1 (hoặc %)
Dữ liệu động đầu vào hợp lệ khi chỉ được thêm dòng trên ô này.</t>
        </r>
      </text>
    </comment>
    <comment ref="F33" authorId="0" shapeId="0" xr:uid="{7EEC6D40-572E-426B-9F4D-0CB9120F6DA7}">
      <text>
        <r>
          <rPr>
            <sz val="10"/>
            <rFont val="Arial"/>
            <family val="2"/>
          </rPr>
          <t>Ô chỉ tiêu có định dạng số. Đơn vị tính x 1 (hoặc %)
Dữ liệu động đầu vào hợp lệ khi chỉ được thêm dòng trên ô này.</t>
        </r>
      </text>
    </comment>
    <comment ref="G33" authorId="0" shapeId="0" xr:uid="{B7A6A824-6970-452F-8A84-07DBF55EDCCD}">
      <text>
        <r>
          <rPr>
            <sz val="10"/>
            <rFont val="Arial"/>
            <family val="2"/>
          </rPr>
          <t>Ô chỉ tiêu có định dạng số. Đơn vị tính x 1 (hoặc %)
Dữ liệu động đầu vào hợp lệ khi chỉ được thêm dòng trên ô này.</t>
        </r>
      </text>
    </comment>
    <comment ref="D34" authorId="0" shapeId="0" xr:uid="{18B89062-949D-4AE7-AEEF-159C55291E39}">
      <text>
        <r>
          <rPr>
            <sz val="10"/>
            <rFont val="Arial"/>
            <family val="2"/>
          </rPr>
          <t>Ô chỉ tiêu có định dạng số. Đơn vị tính x 1 (hoặc %)</t>
        </r>
      </text>
    </comment>
    <comment ref="E34" authorId="0" shapeId="0" xr:uid="{162287D3-E902-4691-B412-9ABC0436291E}">
      <text>
        <r>
          <rPr>
            <sz val="10"/>
            <rFont val="Arial"/>
            <family val="2"/>
          </rPr>
          <t>Ô chỉ tiêu có định dạng số. Đơn vị tính x 1 (hoặc %)</t>
        </r>
      </text>
    </comment>
    <comment ref="F34" authorId="0" shapeId="0" xr:uid="{CF443A9C-AB11-4D9B-8AF1-45EA89FEF0B5}">
      <text>
        <r>
          <rPr>
            <sz val="10"/>
            <rFont val="Arial"/>
            <family val="2"/>
          </rPr>
          <t>Ô chỉ tiêu có định dạng số. Đơn vị tính x 1 (hoặc %)</t>
        </r>
      </text>
    </comment>
    <comment ref="G34" authorId="0" shapeId="0" xr:uid="{F17E8B24-80A5-4CDB-892C-A07BB7C74BB9}">
      <text>
        <r>
          <rPr>
            <sz val="10"/>
            <rFont val="Arial"/>
            <family val="2"/>
          </rPr>
          <t>Ô chỉ tiêu có định dạng số. Đơn vị tính x 1 (hoặc %)</t>
        </r>
      </text>
    </comment>
    <comment ref="A38" authorId="0" shapeId="0" xr:uid="{05CBD7C4-0A14-43AF-9680-C61001D4C7B6}">
      <text>
        <r>
          <rPr>
            <sz val="10"/>
            <rFont val="Arial"/>
            <family val="2"/>
          </rPr>
          <t>Ô chỉ tiêu có định dạng số. Đơn vị tính x 1 (hoặc %)
Dữ liệu động đầu vào hợp lệ khi chỉ được thêm dòng trên ô này.</t>
        </r>
      </text>
    </comment>
    <comment ref="B38" authorId="0" shapeId="0" xr:uid="{4B7009E3-5CCC-4A99-A7FF-1FD2CE047EE9}">
      <text>
        <r>
          <rPr>
            <sz val="10"/>
            <rFont val="Arial"/>
            <family val="2"/>
          </rPr>
          <t>Ô chỉ tiêu có định dạng ký tự
Dữ liệu động đầu vào hợp lệ khi chỉ được thêm dòng trên ô này.</t>
        </r>
      </text>
    </comment>
    <comment ref="C38" authorId="0" shapeId="0" xr:uid="{09B76170-430F-4938-A6A4-179A4E5AC1A9}">
      <text>
        <r>
          <rPr>
            <sz val="10"/>
            <rFont val="Arial"/>
            <family val="2"/>
          </rPr>
          <t>Ô chỉ tiêu có định dạng số. Đơn vị tính x 1 (hoặc %)
Dữ liệu động đầu vào hợp lệ khi chỉ được thêm dòng trên ô này.</t>
        </r>
      </text>
    </comment>
    <comment ref="D38" authorId="0" shapeId="0" xr:uid="{9CAB4C08-B2A0-401B-8CD9-CFC5B35A9A01}">
      <text>
        <r>
          <rPr>
            <sz val="10"/>
            <rFont val="Arial"/>
            <family val="2"/>
          </rPr>
          <t>Ô chỉ tiêu có định dạng số. Đơn vị tính x 1 (hoặc %)
Dữ liệu động đầu vào hợp lệ khi chỉ được thêm dòng trên ô này.</t>
        </r>
      </text>
    </comment>
    <comment ref="E38" authorId="0" shapeId="0" xr:uid="{C6C06E67-2940-4A7F-9838-517200479D4A}">
      <text>
        <r>
          <rPr>
            <sz val="10"/>
            <rFont val="Arial"/>
            <family val="2"/>
          </rPr>
          <t>Ô chỉ tiêu có định dạng số. Đơn vị tính x 1 (hoặc %)
Dữ liệu động đầu vào hợp lệ khi chỉ được thêm dòng trên ô này.</t>
        </r>
      </text>
    </comment>
    <comment ref="F38" authorId="0" shapeId="0" xr:uid="{89E2D34E-F3C0-4789-ACEC-40BCB4C0C6E7}">
      <text>
        <r>
          <rPr>
            <sz val="10"/>
            <rFont val="Arial"/>
            <family val="2"/>
          </rPr>
          <t>Ô chỉ tiêu có định dạng số. Đơn vị tính x 1 (hoặc %)
Dữ liệu động đầu vào hợp lệ khi chỉ được thêm dòng trên ô này.</t>
        </r>
      </text>
    </comment>
    <comment ref="G38" authorId="0" shapeId="0" xr:uid="{83BC5BAC-D9EE-4DAA-ACDA-E67B3CABA94B}">
      <text>
        <r>
          <rPr>
            <sz val="10"/>
            <rFont val="Arial"/>
            <family val="2"/>
          </rPr>
          <t>Ô chỉ tiêu có định dạng số. Đơn vị tính x 1 (hoặc %)
Dữ liệu động đầu vào hợp lệ khi chỉ được thêm dòng trên ô này.</t>
        </r>
      </text>
    </comment>
    <comment ref="D39" authorId="0" shapeId="0" xr:uid="{AF67E6ED-D5A3-4FBC-A61F-CDB86044F76D}">
      <text>
        <r>
          <rPr>
            <sz val="10"/>
            <rFont val="Arial"/>
            <family val="2"/>
          </rPr>
          <t>Ô chỉ tiêu có định dạng số. Đơn vị tính x 1 (hoặc %)</t>
        </r>
      </text>
    </comment>
    <comment ref="E39" authorId="0" shapeId="0" xr:uid="{79BF73EE-BAD1-4FC1-BAE8-55D6E1D8D20A}">
      <text>
        <r>
          <rPr>
            <sz val="10"/>
            <rFont val="Arial"/>
            <family val="2"/>
          </rPr>
          <t>Ô chỉ tiêu có định dạng số. Đơn vị tính x 1 (hoặc %)</t>
        </r>
      </text>
    </comment>
    <comment ref="F39" authorId="0" shapeId="0" xr:uid="{9321B92B-5F72-4414-BFCF-E16C42F5BE45}">
      <text>
        <r>
          <rPr>
            <sz val="10"/>
            <rFont val="Arial"/>
            <family val="2"/>
          </rPr>
          <t>Ô chỉ tiêu có định dạng số. Đơn vị tính x 1 (hoặc %)</t>
        </r>
      </text>
    </comment>
    <comment ref="G39" authorId="0" shapeId="0" xr:uid="{46D1727C-795A-405E-B0E0-5640053987A7}">
      <text>
        <r>
          <rPr>
            <sz val="10"/>
            <rFont val="Arial"/>
            <family val="2"/>
          </rPr>
          <t>Ô chỉ tiêu có định dạng số. Đơn vị tính x 1 (hoặc %)</t>
        </r>
      </text>
    </comment>
    <comment ref="D40" authorId="0" shapeId="0" xr:uid="{05723FC0-050E-4A88-8899-B7A4C673FE2B}">
      <text>
        <r>
          <rPr>
            <sz val="10"/>
            <rFont val="Arial"/>
            <family val="2"/>
          </rPr>
          <t>Ô chỉ tiêu có định dạng số. Đơn vị tính x 1 (hoặc %)</t>
        </r>
      </text>
    </comment>
    <comment ref="E40" authorId="0" shapeId="0" xr:uid="{0A9B9028-7C40-4984-AB44-87E2DEF7A2A5}">
      <text>
        <r>
          <rPr>
            <sz val="10"/>
            <rFont val="Arial"/>
            <family val="2"/>
          </rPr>
          <t>Ô chỉ tiêu có định dạng số. Đơn vị tính x 1 (hoặc %)</t>
        </r>
      </text>
    </comment>
    <comment ref="F40" authorId="0" shapeId="0" xr:uid="{48D06143-1CEA-4DD1-84FC-39D35C6005A3}">
      <text>
        <r>
          <rPr>
            <sz val="10"/>
            <rFont val="Arial"/>
            <family val="2"/>
          </rPr>
          <t>Ô chỉ tiêu có định dạng số. Đơn vị tính x 1 (hoặc %)</t>
        </r>
      </text>
    </comment>
    <comment ref="G40" authorId="0" shapeId="0" xr:uid="{4445A69A-4BA8-45E0-9659-207531E54379}">
      <text>
        <r>
          <rPr>
            <sz val="10"/>
            <rFont val="Arial"/>
            <family val="2"/>
          </rPr>
          <t>Ô chỉ tiêu có định dạng số. Đơn vị tính x 1 (hoặc %)</t>
        </r>
      </text>
    </comment>
    <comment ref="A49" authorId="0" shapeId="0" xr:uid="{5280BC90-7EE8-428F-A25F-B24F7BEB5259}">
      <text>
        <r>
          <rPr>
            <sz val="10"/>
            <rFont val="Arial"/>
            <family val="2"/>
          </rPr>
          <t>Ô chỉ tiêu có định dạng số. Đơn vị tính x 1 (hoặc %)
Dữ liệu động đầu vào hợp lệ khi chỉ được thêm dòng trên ô này.</t>
        </r>
      </text>
    </comment>
    <comment ref="B49" authorId="0" shapeId="0" xr:uid="{8FF864BB-E520-4870-B05D-C32FCF20734D}">
      <text>
        <r>
          <rPr>
            <sz val="10"/>
            <rFont val="Arial"/>
            <family val="2"/>
          </rPr>
          <t>Ô chỉ tiêu có định dạng ký tự
Dữ liệu động đầu vào hợp lệ khi chỉ được thêm dòng trên ô này.</t>
        </r>
      </text>
    </comment>
    <comment ref="C49" authorId="0" shapeId="0" xr:uid="{078BB010-1E39-4DD8-A047-F11713655118}">
      <text>
        <r>
          <rPr>
            <sz val="10"/>
            <rFont val="Arial"/>
            <family val="2"/>
          </rPr>
          <t>Ô chỉ tiêu có định dạng số. Đơn vị tính x 1 (hoặc %)
Dữ liệu động đầu vào hợp lệ khi chỉ được thêm dòng trên ô này.</t>
        </r>
      </text>
    </comment>
    <comment ref="D49" authorId="0" shapeId="0" xr:uid="{A0F11805-0DDC-408B-9B28-89B35168FF8B}">
      <text>
        <r>
          <rPr>
            <sz val="10"/>
            <rFont val="Arial"/>
            <family val="2"/>
          </rPr>
          <t>Ô chỉ tiêu có định dạng số. Đơn vị tính x 1 (hoặc %)
Dữ liệu động đầu vào hợp lệ khi chỉ được thêm dòng trên ô này.</t>
        </r>
      </text>
    </comment>
    <comment ref="E49" authorId="0" shapeId="0" xr:uid="{5525051E-EF05-4BBB-BE19-D294A00E3C4B}">
      <text>
        <r>
          <rPr>
            <sz val="10"/>
            <rFont val="Arial"/>
            <family val="2"/>
          </rPr>
          <t>Ô chỉ tiêu có định dạng số. Đơn vị tính x 1 (hoặc %)
Dữ liệu động đầu vào hợp lệ khi chỉ được thêm dòng trên ô này.</t>
        </r>
      </text>
    </comment>
    <comment ref="F49" authorId="0" shapeId="0" xr:uid="{8D5C05DF-683D-4724-893C-F03150E348FB}">
      <text>
        <r>
          <rPr>
            <sz val="10"/>
            <rFont val="Arial"/>
            <family val="2"/>
          </rPr>
          <t>Ô chỉ tiêu có định dạng số. Đơn vị tính x 1 (hoặc %)
Dữ liệu động đầu vào hợp lệ khi chỉ được thêm dòng trên ô này.</t>
        </r>
      </text>
    </comment>
    <comment ref="G49" authorId="0" shapeId="0" xr:uid="{824C70FA-4423-47DB-85B6-6A36C4C67091}">
      <text>
        <r>
          <rPr>
            <sz val="10"/>
            <rFont val="Arial"/>
            <family val="2"/>
          </rPr>
          <t>Ô chỉ tiêu có định dạng số. Đơn vị tính x 1 (hoặc %)
Dữ liệu động đầu vào hợp lệ khi chỉ được thêm dòng trên ô này.</t>
        </r>
      </text>
    </comment>
    <comment ref="D50" authorId="0" shapeId="0" xr:uid="{E33CFDA4-299C-4813-B486-6E0C823C1639}">
      <text>
        <r>
          <rPr>
            <sz val="10"/>
            <rFont val="Arial"/>
            <family val="2"/>
          </rPr>
          <t>Ô chỉ tiêu có định dạng số. Đơn vị tính x 1 (hoặc %)</t>
        </r>
      </text>
    </comment>
    <comment ref="E50" authorId="0" shapeId="0" xr:uid="{D7F92032-2D70-4EE3-A0BF-7B6909FF47C9}">
      <text>
        <r>
          <rPr>
            <sz val="10"/>
            <rFont val="Arial"/>
            <family val="2"/>
          </rPr>
          <t>Ô chỉ tiêu có định dạng số. Đơn vị tính x 1 (hoặc %)</t>
        </r>
      </text>
    </comment>
    <comment ref="F50" authorId="0" shapeId="0" xr:uid="{BAD29CBA-5C48-44E2-BA6B-A268476CE701}">
      <text>
        <r>
          <rPr>
            <sz val="10"/>
            <rFont val="Arial"/>
            <family val="2"/>
          </rPr>
          <t>Ô chỉ tiêu có định dạng số. Đơn vị tính x 1 (hoặc %)</t>
        </r>
      </text>
    </comment>
    <comment ref="G50" authorId="0" shapeId="0" xr:uid="{6E76F670-0965-4E49-B88B-B32626C4F352}">
      <text>
        <r>
          <rPr>
            <sz val="10"/>
            <rFont val="Arial"/>
            <family val="2"/>
          </rPr>
          <t>Ô chỉ tiêu có định dạng số. Đơn vị tính x 1 (hoặc %)</t>
        </r>
      </text>
    </comment>
    <comment ref="D51" authorId="0" shapeId="0" xr:uid="{E4F59211-0F41-4B08-93CF-E1451781C29E}">
      <text>
        <r>
          <rPr>
            <sz val="10"/>
            <rFont val="Arial"/>
            <family val="2"/>
          </rPr>
          <t>Ô chỉ tiêu có định dạng số. Đơn vị tính x 1 (hoặc %)</t>
        </r>
      </text>
    </comment>
    <comment ref="E51" authorId="0" shapeId="0" xr:uid="{54A2087C-97C8-4323-BD5F-81A6E8C54257}">
      <text>
        <r>
          <rPr>
            <sz val="10"/>
            <rFont val="Arial"/>
            <family val="2"/>
          </rPr>
          <t>Ô chỉ tiêu có định dạng số. Đơn vị tính x 1 (hoặc %)</t>
        </r>
      </text>
    </comment>
    <comment ref="F51" authorId="0" shapeId="0" xr:uid="{5D52971C-E67B-4D2F-B5D8-6184818384A8}">
      <text>
        <r>
          <rPr>
            <sz val="10"/>
            <rFont val="Arial"/>
            <family val="2"/>
          </rPr>
          <t>Ô chỉ tiêu có định dạng số. Đơn vị tính x 1 (hoặc %)</t>
        </r>
      </text>
    </comment>
    <comment ref="G51" authorId="0" shapeId="0" xr:uid="{E459D876-7EDA-442B-89C2-C3DC7CEFED8E}">
      <text>
        <r>
          <rPr>
            <sz val="10"/>
            <rFont val="Arial"/>
            <family val="2"/>
          </rPr>
          <t>Ô chỉ tiêu có định dạng số. Đơn vị tính x 1 (hoặc %)</t>
        </r>
      </text>
    </comment>
    <comment ref="A55" authorId="0" shapeId="0" xr:uid="{529717D6-FA25-422A-870D-14D6EB0E3C3B}">
      <text>
        <r>
          <rPr>
            <sz val="10"/>
            <rFont val="Arial"/>
            <family val="2"/>
          </rPr>
          <t>Ô chỉ tiêu có định dạng ký tự
Dữ liệu động đầu vào hợp lệ khi chỉ được thêm dòng trên ô này.</t>
        </r>
      </text>
    </comment>
    <comment ref="B55" authorId="0" shapeId="0" xr:uid="{B042CB53-FDCE-4E78-8FC7-D0336167EF3D}">
      <text>
        <r>
          <rPr>
            <sz val="10"/>
            <rFont val="Arial"/>
            <family val="2"/>
          </rPr>
          <t>Ô chỉ tiêu có định dạng ký tự
Dữ liệu động đầu vào hợp lệ khi chỉ được thêm dòng trên ô này.</t>
        </r>
      </text>
    </comment>
    <comment ref="C55" authorId="0" shapeId="0" xr:uid="{2F756421-53D4-4EA9-BD8E-2D6CE1014A34}">
      <text>
        <r>
          <rPr>
            <sz val="10"/>
            <rFont val="Arial"/>
            <family val="2"/>
          </rPr>
          <t>Ô chỉ tiêu có định dạng ký tự
Dữ liệu động đầu vào hợp lệ khi chỉ được thêm dòng trên ô này.</t>
        </r>
      </text>
    </comment>
    <comment ref="D55" authorId="0" shapeId="0" xr:uid="{5E2E7309-3A17-4529-872E-8C39398C432E}">
      <text>
        <r>
          <rPr>
            <sz val="10"/>
            <rFont val="Arial"/>
            <family val="2"/>
          </rPr>
          <t>Ô chỉ tiêu có định dạng số. Đơn vị tính x 1 (hoặc %)
Dữ liệu động đầu vào hợp lệ khi chỉ được thêm dòng trên ô này.</t>
        </r>
      </text>
    </comment>
    <comment ref="E55" authorId="0" shapeId="0" xr:uid="{D3BCAE61-0978-431E-B4FC-AE1767521EC9}">
      <text>
        <r>
          <rPr>
            <sz val="10"/>
            <rFont val="Arial"/>
            <family val="2"/>
          </rPr>
          <t>Ô chỉ tiêu có định dạng số. Đơn vị tính x 1 (hoặc %)
Dữ liệu động đầu vào hợp lệ khi chỉ được thêm dòng trên ô này.</t>
        </r>
      </text>
    </comment>
    <comment ref="F55" authorId="0" shapeId="0" xr:uid="{6E0EB86B-9774-4022-88BA-ED4065EA4DB4}">
      <text>
        <r>
          <rPr>
            <sz val="10"/>
            <rFont val="Arial"/>
            <family val="2"/>
          </rPr>
          <t>Ô chỉ tiêu có định dạng số. Đơn vị tính x 1 (hoặc %)
Dữ liệu động đầu vào hợp lệ khi chỉ được thêm dòng trên ô này.</t>
        </r>
      </text>
    </comment>
    <comment ref="G55" authorId="0" shapeId="0" xr:uid="{521E8E2D-B871-4393-A76E-EBDF43CA852E}">
      <text>
        <r>
          <rPr>
            <sz val="10"/>
            <rFont val="Arial"/>
            <family val="2"/>
          </rPr>
          <t>Ô chỉ tiêu có định dạng số. Đơn vị tính x 1 (hoặc %)
Dữ liệu động đầu vào hợp lệ khi chỉ được thêm dòng trên ô này.</t>
        </r>
      </text>
    </comment>
    <comment ref="A57" authorId="0" shapeId="0" xr:uid="{AC84099A-F6FD-4FBC-8965-E8E9836AF7FC}">
      <text>
        <r>
          <rPr>
            <sz val="10"/>
            <rFont val="Arial"/>
            <family val="2"/>
          </rPr>
          <t>Ô chỉ tiêu có định dạng ký tự
Dữ liệu động đầu vào hợp lệ khi chỉ được thêm dòng trên ô này.</t>
        </r>
      </text>
    </comment>
    <comment ref="B57" authorId="0" shapeId="0" xr:uid="{ED02DDFE-2469-40B3-A3C7-5EA6BB62C4FD}">
      <text>
        <r>
          <rPr>
            <sz val="10"/>
            <rFont val="Arial"/>
            <family val="2"/>
          </rPr>
          <t>Ô chỉ tiêu có định dạng ký tự
Dữ liệu động đầu vào hợp lệ khi chỉ được thêm dòng trên ô này.</t>
        </r>
      </text>
    </comment>
    <comment ref="C57" authorId="0" shapeId="0" xr:uid="{43106694-45B6-4FBA-9F8A-2CE85CDBA053}">
      <text>
        <r>
          <rPr>
            <sz val="10"/>
            <rFont val="Arial"/>
            <family val="2"/>
          </rPr>
          <t>Ô chỉ tiêu có định dạng ký tự
Dữ liệu động đầu vào hợp lệ khi chỉ được thêm dòng trên ô này.</t>
        </r>
      </text>
    </comment>
    <comment ref="D57" authorId="0" shapeId="0" xr:uid="{EAD4555B-0EC5-48C1-A855-AFBF9CEEB744}">
      <text>
        <r>
          <rPr>
            <sz val="10"/>
            <rFont val="Arial"/>
            <family val="2"/>
          </rPr>
          <t>Ô chỉ tiêu có định dạng số. Đơn vị tính x 1 (hoặc %)
Dữ liệu động đầu vào hợp lệ khi chỉ được thêm dòng trên ô này.</t>
        </r>
      </text>
    </comment>
    <comment ref="E57" authorId="0" shapeId="0" xr:uid="{88D5859C-6E7A-4009-9263-A98B82319E38}">
      <text>
        <r>
          <rPr>
            <sz val="10"/>
            <rFont val="Arial"/>
            <family val="2"/>
          </rPr>
          <t>Ô chỉ tiêu có định dạng số. Đơn vị tính x 1 (hoặc %)
Dữ liệu động đầu vào hợp lệ khi chỉ được thêm dòng trên ô này.</t>
        </r>
      </text>
    </comment>
    <comment ref="F57" authorId="0" shapeId="0" xr:uid="{076BBF4E-D927-4D3F-8554-B11743C1783F}">
      <text>
        <r>
          <rPr>
            <sz val="10"/>
            <rFont val="Arial"/>
            <family val="2"/>
          </rPr>
          <t>Ô chỉ tiêu có định dạng số. Đơn vị tính x 1 (hoặc %)
Dữ liệu động đầu vào hợp lệ khi chỉ được thêm dòng trên ô này.</t>
        </r>
      </text>
    </comment>
    <comment ref="G57" authorId="0" shapeId="0" xr:uid="{1B2422ED-4C25-4440-803F-243F121F10AF}">
      <text>
        <r>
          <rPr>
            <sz val="10"/>
            <rFont val="Arial"/>
            <family val="2"/>
          </rPr>
          <t>Ô chỉ tiêu có định dạng số. Đơn vị tính x 1 (hoặc %)
Dữ liệu động đầu vào hợp lệ khi chỉ được thêm dòng trên ô này.</t>
        </r>
      </text>
    </comment>
    <comment ref="D59" authorId="0" shapeId="0" xr:uid="{D0B7EEBD-675E-4291-B07D-BDC91E1E877C}">
      <text>
        <r>
          <rPr>
            <sz val="10"/>
            <rFont val="Arial"/>
            <family val="2"/>
          </rPr>
          <t>Ô chỉ tiêu có định dạng số. Đơn vị tính x 1 (hoặc %)</t>
        </r>
      </text>
    </comment>
    <comment ref="E59" authorId="0" shapeId="0" xr:uid="{E22AC3D2-56F6-4ADB-917B-1E475068D168}">
      <text>
        <r>
          <rPr>
            <sz val="10"/>
            <rFont val="Arial"/>
            <family val="2"/>
          </rPr>
          <t>Ô chỉ tiêu có định dạng số. Đơn vị tính x 1 (hoặc %)</t>
        </r>
      </text>
    </comment>
    <comment ref="F59" authorId="0" shapeId="0" xr:uid="{8FAC1183-D5EE-4232-998A-B0B23148386A}">
      <text>
        <r>
          <rPr>
            <sz val="10"/>
            <rFont val="Arial"/>
            <family val="2"/>
          </rPr>
          <t>Ô chỉ tiêu có định dạng số. Đơn vị tính x 1 (hoặc %)</t>
        </r>
      </text>
    </comment>
    <comment ref="G59" authorId="0" shapeId="0" xr:uid="{B7E73EB8-C681-4562-90FF-0A9BD4D747DD}">
      <text>
        <r>
          <rPr>
            <sz val="10"/>
            <rFont val="Arial"/>
            <family val="2"/>
          </rPr>
          <t>Ô chỉ tiêu có định dạng số. Đơn vị tính x 1 (hoặc %)</t>
        </r>
      </text>
    </comment>
    <comment ref="D60" authorId="0" shapeId="0" xr:uid="{E2977D23-56F1-483E-BAC3-B93742004675}">
      <text>
        <r>
          <rPr>
            <sz val="10"/>
            <rFont val="Arial"/>
            <family val="2"/>
          </rPr>
          <t>Ô chỉ tiêu có định dạng số. Đơn vị tính x 1 (hoặc %)</t>
        </r>
      </text>
    </comment>
    <comment ref="E60" authorId="0" shapeId="0" xr:uid="{8F90C68B-F60D-4F36-9552-A489E6714B81}">
      <text>
        <r>
          <rPr>
            <sz val="10"/>
            <rFont val="Arial"/>
            <family val="2"/>
          </rPr>
          <t>Ô chỉ tiêu có định dạng số. Đơn vị tính x 1 (hoặc %)</t>
        </r>
      </text>
    </comment>
    <comment ref="F60" authorId="0" shapeId="0" xr:uid="{DEAE966A-99D3-484B-A7CB-1BF0D99B17D8}">
      <text>
        <r>
          <rPr>
            <sz val="10"/>
            <rFont val="Arial"/>
            <family val="2"/>
          </rPr>
          <t>Ô chỉ tiêu có định dạng số. Đơn vị tính x 1 (hoặc %)</t>
        </r>
      </text>
    </comment>
    <comment ref="G60" authorId="0" shapeId="0" xr:uid="{7EDF091A-096A-40E9-AA07-D26BC7EDA2BA}">
      <text>
        <r>
          <rPr>
            <sz val="10"/>
            <rFont val="Arial"/>
            <family val="2"/>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400-000001000000}">
      <text>
        <r>
          <rPr>
            <sz val="10"/>
            <rFont val="Arial"/>
            <family val="2"/>
          </rPr>
          <t>Ô chỉ tiêu có định dạng ký tự</t>
        </r>
      </text>
    </comment>
    <comment ref="D3" authorId="0" shapeId="0" xr:uid="{00000000-0006-0000-0400-000002000000}">
      <text>
        <r>
          <rPr>
            <sz val="10"/>
            <rFont val="Arial"/>
            <family val="2"/>
          </rPr>
          <t>Ô chỉ tiêu có định dạng ký tự</t>
        </r>
      </text>
    </comment>
    <comment ref="E3" authorId="0" shapeId="0" xr:uid="{00000000-0006-0000-0400-000003000000}">
      <text>
        <r>
          <rPr>
            <sz val="10"/>
            <rFont val="Arial"/>
            <family val="2"/>
          </rPr>
          <t>Ô chỉ tiêu có định dạng ký tự</t>
        </r>
      </text>
    </comment>
    <comment ref="F3" authorId="0" shapeId="0" xr:uid="{00000000-0006-0000-0400-000004000000}">
      <text>
        <r>
          <rPr>
            <sz val="10"/>
            <rFont val="Arial"/>
            <family val="2"/>
          </rPr>
          <t>Ô chỉ tiêu có định dạng số. Đơn vị tính x 1 (hoặc %)</t>
        </r>
      </text>
    </comment>
    <comment ref="G3" authorId="0" shapeId="0" xr:uid="{00000000-0006-0000-0400-000005000000}">
      <text>
        <r>
          <rPr>
            <sz val="10"/>
            <rFont val="Arial"/>
            <family val="2"/>
          </rPr>
          <t>Ô chỉ tiêu có định dạng ký tự</t>
        </r>
      </text>
    </comment>
    <comment ref="H3" authorId="0" shapeId="0" xr:uid="{00000000-0006-0000-0400-000006000000}">
      <text>
        <r>
          <rPr>
            <sz val="10"/>
            <rFont val="Arial"/>
            <family val="2"/>
          </rPr>
          <t>Ô chỉ tiêu có định dạng số. Đơn vị tính x 1 (hoặc %)</t>
        </r>
      </text>
    </comment>
    <comment ref="I3" authorId="0" shapeId="0" xr:uid="{00000000-0006-0000-0400-000007000000}">
      <text>
        <r>
          <rPr>
            <sz val="10"/>
            <rFont val="Arial"/>
            <family val="2"/>
          </rPr>
          <t>Ô chỉ tiêu có định dạng ký tự</t>
        </r>
      </text>
    </comment>
    <comment ref="J3" authorId="0" shapeId="0" xr:uid="{00000000-0006-0000-0400-000008000000}">
      <text>
        <r>
          <rPr>
            <sz val="10"/>
            <rFont val="Arial"/>
            <family val="2"/>
          </rPr>
          <t>Ô chỉ tiêu có định dạng số. Đơn vị tính x 1 (hoặc %)</t>
        </r>
      </text>
    </comment>
    <comment ref="A5" authorId="0" shapeId="0" xr:uid="{00000000-0006-0000-0400-000009000000}">
      <text>
        <r>
          <rPr>
            <sz val="10"/>
            <rFont val="Arial"/>
            <family val="2"/>
          </rPr>
          <t>Ô chỉ tiêu có định dạng ký tự
Dữ liệu động đầu vào hợp lệ khi chỉ được thêm dòng trên ô này.</t>
        </r>
      </text>
    </comment>
    <comment ref="B5" authorId="0" shapeId="0" xr:uid="{00000000-0006-0000-0400-00000A000000}">
      <text>
        <r>
          <rPr>
            <sz val="10"/>
            <rFont val="Arial"/>
            <family val="2"/>
          </rPr>
          <t>Ô chỉ tiêu có định dạng ký tự
Dữ liệu động đầu vào hợp lệ khi chỉ được thêm dòng trên ô này.</t>
        </r>
      </text>
    </comment>
    <comment ref="C5" authorId="0" shapeId="0" xr:uid="{00000000-0006-0000-0400-00000B000000}">
      <text>
        <r>
          <rPr>
            <sz val="10"/>
            <rFont val="Arial"/>
            <family val="2"/>
          </rPr>
          <t>Ô chỉ tiêu có định dạng ký tự
Dữ liệu động đầu vào hợp lệ khi chỉ được thêm dòng trên ô này.</t>
        </r>
      </text>
    </comment>
    <comment ref="D5" authorId="0" shapeId="0" xr:uid="{00000000-0006-0000-0400-00000C000000}">
      <text>
        <r>
          <rPr>
            <sz val="10"/>
            <rFont val="Arial"/>
            <family val="2"/>
          </rPr>
          <t>Ô chỉ tiêu có định dạng ký tự
Dữ liệu động đầu vào hợp lệ khi chỉ được thêm dòng trên ô này.</t>
        </r>
      </text>
    </comment>
    <comment ref="E5" authorId="0" shapeId="0" xr:uid="{00000000-0006-0000-0400-00000D000000}">
      <text>
        <r>
          <rPr>
            <sz val="10"/>
            <rFont val="Arial"/>
            <family val="2"/>
          </rPr>
          <t>Ô chỉ tiêu có định dạng ký tự
Dữ liệu động đầu vào hợp lệ khi chỉ được thêm dòng trên ô này.</t>
        </r>
      </text>
    </comment>
    <comment ref="F5" authorId="0" shapeId="0" xr:uid="{00000000-0006-0000-0400-00000E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400-00000F000000}">
      <text>
        <r>
          <rPr>
            <sz val="10"/>
            <rFont val="Arial"/>
            <family val="2"/>
          </rPr>
          <t>Ô chỉ tiêu có định dạng ký tự
Dữ liệu động đầu vào hợp lệ khi chỉ được thêm dòng trên ô này.</t>
        </r>
      </text>
    </comment>
    <comment ref="H5" authorId="0" shapeId="0" xr:uid="{00000000-0006-0000-0400-000010000000}">
      <text>
        <r>
          <rPr>
            <sz val="10"/>
            <rFont val="Arial"/>
            <family val="2"/>
          </rPr>
          <t>Ô chỉ tiêu có định dạng số. Đơn vị tính x 1 (hoặc %)
Dữ liệu động đầu vào hợp lệ khi chỉ được thêm dòng trên ô này.</t>
        </r>
      </text>
    </comment>
    <comment ref="I5" authorId="0" shapeId="0" xr:uid="{00000000-0006-0000-0400-000011000000}">
      <text>
        <r>
          <rPr>
            <sz val="10"/>
            <rFont val="Arial"/>
            <family val="2"/>
          </rPr>
          <t>Ô chỉ tiêu có định dạng ký tự
Dữ liệu động đầu vào hợp lệ khi chỉ được thêm dòng trên ô này.</t>
        </r>
      </text>
    </comment>
    <comment ref="J5" authorId="0" shapeId="0" xr:uid="{00000000-0006-0000-0400-000012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400-000013000000}">
      <text>
        <r>
          <rPr>
            <sz val="10"/>
            <rFont val="Arial"/>
            <family val="2"/>
          </rPr>
          <t>Ô chỉ tiêu có định dạng ký tự</t>
        </r>
      </text>
    </comment>
    <comment ref="D6" authorId="0" shapeId="0" xr:uid="{00000000-0006-0000-0400-000014000000}">
      <text>
        <r>
          <rPr>
            <sz val="10"/>
            <rFont val="Arial"/>
            <family val="2"/>
          </rPr>
          <t>Ô chỉ tiêu có định dạng ký tự</t>
        </r>
      </text>
    </comment>
    <comment ref="E6" authorId="0" shapeId="0" xr:uid="{00000000-0006-0000-0400-000015000000}">
      <text>
        <r>
          <rPr>
            <sz val="10"/>
            <rFont val="Arial"/>
            <family val="2"/>
          </rPr>
          <t>Ô chỉ tiêu có định dạng ký tự</t>
        </r>
      </text>
    </comment>
    <comment ref="F6" authorId="0" shapeId="0" xr:uid="{00000000-0006-0000-0400-000016000000}">
      <text>
        <r>
          <rPr>
            <sz val="10"/>
            <rFont val="Arial"/>
            <family val="2"/>
          </rPr>
          <t>Ô chỉ tiêu có định dạng số. Đơn vị tính x 1 (hoặc %)</t>
        </r>
      </text>
    </comment>
    <comment ref="G6" authorId="0" shapeId="0" xr:uid="{00000000-0006-0000-0400-000017000000}">
      <text>
        <r>
          <rPr>
            <sz val="10"/>
            <rFont val="Arial"/>
            <family val="2"/>
          </rPr>
          <t>Ô chỉ tiêu có định dạng ký tự</t>
        </r>
      </text>
    </comment>
    <comment ref="H6" authorId="0" shapeId="0" xr:uid="{00000000-0006-0000-0400-000018000000}">
      <text>
        <r>
          <rPr>
            <sz val="10"/>
            <rFont val="Arial"/>
            <family val="2"/>
          </rPr>
          <t>Ô chỉ tiêu có định dạng số. Đơn vị tính x 1 (hoặc %)</t>
        </r>
      </text>
    </comment>
    <comment ref="I6" authorId="0" shapeId="0" xr:uid="{00000000-0006-0000-0400-000019000000}">
      <text>
        <r>
          <rPr>
            <sz val="10"/>
            <rFont val="Arial"/>
            <family val="2"/>
          </rPr>
          <t>Ô chỉ tiêu có định dạng ký tự</t>
        </r>
      </text>
    </comment>
    <comment ref="J6" authorId="0" shapeId="0" xr:uid="{00000000-0006-0000-0400-00001A000000}">
      <text>
        <r>
          <rPr>
            <sz val="10"/>
            <rFont val="Arial"/>
            <family val="2"/>
          </rPr>
          <t>Ô chỉ tiêu có định dạng số. Đơn vị tính x 1 (hoặc %)</t>
        </r>
      </text>
    </comment>
    <comment ref="C7" authorId="0" shapeId="0" xr:uid="{00000000-0006-0000-0400-00001B000000}">
      <text>
        <r>
          <rPr>
            <sz val="10"/>
            <rFont val="Arial"/>
            <family val="2"/>
          </rPr>
          <t>Ô chỉ tiêu có định dạng ký tự</t>
        </r>
      </text>
    </comment>
    <comment ref="D7" authorId="0" shapeId="0" xr:uid="{00000000-0006-0000-0400-00001C000000}">
      <text>
        <r>
          <rPr>
            <sz val="10"/>
            <rFont val="Arial"/>
            <family val="2"/>
          </rPr>
          <t>Ô chỉ tiêu có định dạng ký tự</t>
        </r>
      </text>
    </comment>
    <comment ref="E7" authorId="0" shapeId="0" xr:uid="{00000000-0006-0000-0400-00001D000000}">
      <text>
        <r>
          <rPr>
            <sz val="10"/>
            <rFont val="Arial"/>
            <family val="2"/>
          </rPr>
          <t>Ô chỉ tiêu có định dạng ký tự</t>
        </r>
      </text>
    </comment>
    <comment ref="F7" authorId="0" shapeId="0" xr:uid="{00000000-0006-0000-0400-00001E000000}">
      <text>
        <r>
          <rPr>
            <sz val="10"/>
            <rFont val="Arial"/>
            <family val="2"/>
          </rPr>
          <t>Ô chỉ tiêu có định dạng số. Đơn vị tính x 1 (hoặc %)</t>
        </r>
      </text>
    </comment>
    <comment ref="G7" authorId="0" shapeId="0" xr:uid="{00000000-0006-0000-0400-00001F000000}">
      <text>
        <r>
          <rPr>
            <sz val="10"/>
            <rFont val="Arial"/>
            <family val="2"/>
          </rPr>
          <t>Ô chỉ tiêu có định dạng ký tự</t>
        </r>
      </text>
    </comment>
    <comment ref="H7" authorId="0" shapeId="0" xr:uid="{00000000-0006-0000-0400-000020000000}">
      <text>
        <r>
          <rPr>
            <sz val="10"/>
            <rFont val="Arial"/>
            <family val="2"/>
          </rPr>
          <t>Ô chỉ tiêu có định dạng số. Đơn vị tính x 1 (hoặc %)</t>
        </r>
      </text>
    </comment>
    <comment ref="I7" authorId="0" shapeId="0" xr:uid="{00000000-0006-0000-0400-000021000000}">
      <text>
        <r>
          <rPr>
            <sz val="10"/>
            <rFont val="Arial"/>
            <family val="2"/>
          </rPr>
          <t>Ô chỉ tiêu có định dạng ký tự</t>
        </r>
      </text>
    </comment>
    <comment ref="J7" authorId="0" shapeId="0" xr:uid="{00000000-0006-0000-0400-000022000000}">
      <text>
        <r>
          <rPr>
            <sz val="10"/>
            <rFont val="Arial"/>
            <family val="2"/>
          </rPr>
          <t>Ô chỉ tiêu có định dạng số. Đơn vị tính x 1 (hoặc %)</t>
        </r>
      </text>
    </comment>
    <comment ref="A9" authorId="0" shapeId="0" xr:uid="{00000000-0006-0000-0400-000023000000}">
      <text>
        <r>
          <rPr>
            <sz val="10"/>
            <rFont val="Arial"/>
            <family val="2"/>
          </rPr>
          <t>Ô chỉ tiêu có định dạng ký tự
Dữ liệu động đầu vào hợp lệ khi chỉ được thêm dòng trên ô này.</t>
        </r>
      </text>
    </comment>
    <comment ref="B9" authorId="0" shapeId="0" xr:uid="{00000000-0006-0000-0400-000024000000}">
      <text>
        <r>
          <rPr>
            <sz val="10"/>
            <rFont val="Arial"/>
            <family val="2"/>
          </rPr>
          <t>Ô chỉ tiêu có định dạng ký tự
Dữ liệu động đầu vào hợp lệ khi chỉ được thêm dòng trên ô này.</t>
        </r>
      </text>
    </comment>
    <comment ref="C9" authorId="0" shapeId="0" xr:uid="{00000000-0006-0000-0400-000025000000}">
      <text>
        <r>
          <rPr>
            <sz val="10"/>
            <rFont val="Arial"/>
            <family val="2"/>
          </rPr>
          <t>Ô chỉ tiêu có định dạng ký tự
Dữ liệu động đầu vào hợp lệ khi chỉ được thêm dòng trên ô này.</t>
        </r>
      </text>
    </comment>
    <comment ref="D9" authorId="0" shapeId="0" xr:uid="{00000000-0006-0000-0400-000026000000}">
      <text>
        <r>
          <rPr>
            <sz val="10"/>
            <rFont val="Arial"/>
            <family val="2"/>
          </rPr>
          <t>Ô chỉ tiêu có định dạng ký tự
Dữ liệu động đầu vào hợp lệ khi chỉ được thêm dòng trên ô này.</t>
        </r>
      </text>
    </comment>
    <comment ref="E9" authorId="0" shapeId="0" xr:uid="{00000000-0006-0000-0400-000027000000}">
      <text>
        <r>
          <rPr>
            <sz val="10"/>
            <rFont val="Arial"/>
            <family val="2"/>
          </rPr>
          <t>Ô chỉ tiêu có định dạng ký tự
Dữ liệu động đầu vào hợp lệ khi chỉ được thêm dòng trên ô này.</t>
        </r>
      </text>
    </comment>
    <comment ref="F9" authorId="0" shapeId="0" xr:uid="{00000000-0006-0000-0400-000028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400-000029000000}">
      <text>
        <r>
          <rPr>
            <sz val="10"/>
            <rFont val="Arial"/>
            <family val="2"/>
          </rPr>
          <t>Ô chỉ tiêu có định dạng ký tự
Dữ liệu động đầu vào hợp lệ khi chỉ được thêm dòng trên ô này.</t>
        </r>
      </text>
    </comment>
    <comment ref="H9" authorId="0" shapeId="0" xr:uid="{00000000-0006-0000-0400-00002A000000}">
      <text>
        <r>
          <rPr>
            <sz val="10"/>
            <rFont val="Arial"/>
            <family val="2"/>
          </rPr>
          <t>Ô chỉ tiêu có định dạng số. Đơn vị tính x 1 (hoặc %)
Dữ liệu động đầu vào hợp lệ khi chỉ được thêm dòng trên ô này.</t>
        </r>
      </text>
    </comment>
    <comment ref="I9" authorId="0" shapeId="0" xr:uid="{00000000-0006-0000-0400-00002B000000}">
      <text>
        <r>
          <rPr>
            <sz val="10"/>
            <rFont val="Arial"/>
            <family val="2"/>
          </rPr>
          <t>Ô chỉ tiêu có định dạng ký tự
Dữ liệu động đầu vào hợp lệ khi chỉ được thêm dòng trên ô này.</t>
        </r>
      </text>
    </comment>
    <comment ref="J9" authorId="0" shapeId="0" xr:uid="{00000000-0006-0000-0400-00002C000000}">
      <text>
        <r>
          <rPr>
            <sz val="10"/>
            <rFont val="Arial"/>
            <family val="2"/>
          </rPr>
          <t>Ô chỉ tiêu có định dạng số. Đơn vị tính x 1 (hoặc %)
Dữ liệu động đầu vào hợp lệ khi chỉ được thêm dòng trên ô này.</t>
        </r>
      </text>
    </comment>
    <comment ref="C10" authorId="0" shapeId="0" xr:uid="{00000000-0006-0000-0400-00002D000000}">
      <text>
        <r>
          <rPr>
            <sz val="10"/>
            <rFont val="Arial"/>
            <family val="2"/>
          </rPr>
          <t>Ô chỉ tiêu có định dạng ký tự</t>
        </r>
      </text>
    </comment>
    <comment ref="D10" authorId="0" shapeId="0" xr:uid="{00000000-0006-0000-0400-00002E000000}">
      <text>
        <r>
          <rPr>
            <sz val="10"/>
            <rFont val="Arial"/>
            <family val="2"/>
          </rPr>
          <t>Ô chỉ tiêu có định dạng ký tự</t>
        </r>
      </text>
    </comment>
    <comment ref="E10" authorId="0" shapeId="0" xr:uid="{00000000-0006-0000-0400-00002F000000}">
      <text>
        <r>
          <rPr>
            <sz val="10"/>
            <rFont val="Arial"/>
            <family val="2"/>
          </rPr>
          <t>Ô chỉ tiêu có định dạng ký tự</t>
        </r>
      </text>
    </comment>
    <comment ref="F10" authorId="0" shapeId="0" xr:uid="{00000000-0006-0000-0400-000030000000}">
      <text>
        <r>
          <rPr>
            <sz val="10"/>
            <rFont val="Arial"/>
            <family val="2"/>
          </rPr>
          <t>Ô chỉ tiêu có định dạng số. Đơn vị tính x 1 (hoặc %)</t>
        </r>
      </text>
    </comment>
    <comment ref="G10" authorId="0" shapeId="0" xr:uid="{00000000-0006-0000-0400-000031000000}">
      <text>
        <r>
          <rPr>
            <sz val="10"/>
            <rFont val="Arial"/>
            <family val="2"/>
          </rPr>
          <t>Ô chỉ tiêu có định dạng ký tự</t>
        </r>
      </text>
    </comment>
    <comment ref="H10" authorId="0" shapeId="0" xr:uid="{00000000-0006-0000-0400-000032000000}">
      <text>
        <r>
          <rPr>
            <sz val="10"/>
            <rFont val="Arial"/>
            <family val="2"/>
          </rPr>
          <t>Ô chỉ tiêu có định dạng số. Đơn vị tính x 1 (hoặc %)</t>
        </r>
      </text>
    </comment>
    <comment ref="I10" authorId="0" shapeId="0" xr:uid="{00000000-0006-0000-0400-000033000000}">
      <text>
        <r>
          <rPr>
            <sz val="10"/>
            <rFont val="Arial"/>
            <family val="2"/>
          </rPr>
          <t>Ô chỉ tiêu có định dạng ký tự</t>
        </r>
      </text>
    </comment>
    <comment ref="J10" authorId="0" shapeId="0" xr:uid="{00000000-0006-0000-0400-000034000000}">
      <text>
        <r>
          <rPr>
            <sz val="10"/>
            <rFont val="Arial"/>
            <family val="2"/>
          </rPr>
          <t>Ô chỉ tiêu có định dạng số. Đơn vị tính x 1 (hoặc %)</t>
        </r>
      </text>
    </comment>
    <comment ref="C11" authorId="0" shapeId="0" xr:uid="{00000000-0006-0000-0400-000035000000}">
      <text>
        <r>
          <rPr>
            <sz val="10"/>
            <rFont val="Arial"/>
            <family val="2"/>
          </rPr>
          <t>Ô chỉ tiêu có định dạng ký tự</t>
        </r>
      </text>
    </comment>
    <comment ref="D11" authorId="0" shapeId="0" xr:uid="{00000000-0006-0000-0400-000036000000}">
      <text>
        <r>
          <rPr>
            <sz val="10"/>
            <rFont val="Arial"/>
            <family val="2"/>
          </rPr>
          <t>Ô chỉ tiêu có định dạng ký tự</t>
        </r>
      </text>
    </comment>
    <comment ref="E11" authorId="0" shapeId="0" xr:uid="{00000000-0006-0000-0400-000037000000}">
      <text>
        <r>
          <rPr>
            <sz val="10"/>
            <rFont val="Arial"/>
            <family val="2"/>
          </rPr>
          <t>Ô chỉ tiêu có định dạng ký tự</t>
        </r>
      </text>
    </comment>
    <comment ref="F11" authorId="0" shapeId="0" xr:uid="{00000000-0006-0000-0400-000038000000}">
      <text>
        <r>
          <rPr>
            <sz val="10"/>
            <rFont val="Arial"/>
            <family val="2"/>
          </rPr>
          <t>Ô chỉ tiêu có định dạng số. Đơn vị tính x 1 (hoặc %)</t>
        </r>
      </text>
    </comment>
    <comment ref="G11" authorId="0" shapeId="0" xr:uid="{00000000-0006-0000-0400-000039000000}">
      <text>
        <r>
          <rPr>
            <sz val="10"/>
            <rFont val="Arial"/>
            <family val="2"/>
          </rPr>
          <t>Ô chỉ tiêu có định dạng ký tự</t>
        </r>
      </text>
    </comment>
    <comment ref="H11" authorId="0" shapeId="0" xr:uid="{00000000-0006-0000-0400-00003A000000}">
      <text>
        <r>
          <rPr>
            <sz val="10"/>
            <rFont val="Arial"/>
            <family val="2"/>
          </rPr>
          <t>Ô chỉ tiêu có định dạng số. Đơn vị tính x 1 (hoặc %)</t>
        </r>
      </text>
    </comment>
    <comment ref="I11" authorId="0" shapeId="0" xr:uid="{00000000-0006-0000-0400-00003B000000}">
      <text>
        <r>
          <rPr>
            <sz val="10"/>
            <rFont val="Arial"/>
            <family val="2"/>
          </rPr>
          <t>Ô chỉ tiêu có định dạng ký tự</t>
        </r>
      </text>
    </comment>
    <comment ref="J11" authorId="0" shapeId="0" xr:uid="{00000000-0006-0000-0400-00003C000000}">
      <text>
        <r>
          <rPr>
            <sz val="10"/>
            <rFont val="Arial"/>
            <family val="2"/>
          </rPr>
          <t>Ô chỉ tiêu có định dạng số. Đơn vị tính x 1 (hoặc %)</t>
        </r>
      </text>
    </comment>
    <comment ref="C12" authorId="0" shapeId="0" xr:uid="{00000000-0006-0000-0400-00003D000000}">
      <text>
        <r>
          <rPr>
            <sz val="10"/>
            <rFont val="Arial"/>
            <family val="2"/>
          </rPr>
          <t>Ô chỉ tiêu có định dạng ký tự</t>
        </r>
      </text>
    </comment>
    <comment ref="D12" authorId="0" shapeId="0" xr:uid="{00000000-0006-0000-0400-00003E000000}">
      <text>
        <r>
          <rPr>
            <sz val="10"/>
            <rFont val="Arial"/>
            <family val="2"/>
          </rPr>
          <t>Ô chỉ tiêu có định dạng ký tự</t>
        </r>
      </text>
    </comment>
    <comment ref="E12" authorId="0" shapeId="0" xr:uid="{00000000-0006-0000-0400-00003F000000}">
      <text>
        <r>
          <rPr>
            <sz val="10"/>
            <rFont val="Arial"/>
            <family val="2"/>
          </rPr>
          <t>Ô chỉ tiêu có định dạng ký tự</t>
        </r>
      </text>
    </comment>
    <comment ref="F12" authorId="0" shapeId="0" xr:uid="{00000000-0006-0000-0400-000040000000}">
      <text>
        <r>
          <rPr>
            <sz val="10"/>
            <rFont val="Arial"/>
            <family val="2"/>
          </rPr>
          <t>Ô chỉ tiêu có định dạng số. Đơn vị tính x 1 (hoặc %)</t>
        </r>
      </text>
    </comment>
    <comment ref="G12" authorId="0" shapeId="0" xr:uid="{00000000-0006-0000-0400-000041000000}">
      <text>
        <r>
          <rPr>
            <sz val="10"/>
            <rFont val="Arial"/>
            <family val="2"/>
          </rPr>
          <t>Ô chỉ tiêu có định dạng ký tự</t>
        </r>
      </text>
    </comment>
    <comment ref="H12" authorId="0" shapeId="0" xr:uid="{00000000-0006-0000-0400-000042000000}">
      <text>
        <r>
          <rPr>
            <sz val="10"/>
            <rFont val="Arial"/>
            <family val="2"/>
          </rPr>
          <t>Ô chỉ tiêu có định dạng số. Đơn vị tính x 1 (hoặc %)</t>
        </r>
      </text>
    </comment>
    <comment ref="I12" authorId="0" shapeId="0" xr:uid="{00000000-0006-0000-0400-000043000000}">
      <text>
        <r>
          <rPr>
            <sz val="10"/>
            <rFont val="Arial"/>
            <family val="2"/>
          </rPr>
          <t>Ô chỉ tiêu có định dạng ký tự</t>
        </r>
      </text>
    </comment>
    <comment ref="J12" authorId="0" shapeId="0" xr:uid="{00000000-0006-0000-0400-000044000000}">
      <text>
        <r>
          <rPr>
            <sz val="10"/>
            <rFont val="Arial"/>
            <family val="2"/>
          </rPr>
          <t>Ô chỉ tiêu có định dạng số. Đơn vị tính x 1 (hoặc %)</t>
        </r>
      </text>
    </comment>
    <comment ref="A14" authorId="0" shapeId="0" xr:uid="{00000000-0006-0000-0400-000045000000}">
      <text>
        <r>
          <rPr>
            <sz val="10"/>
            <rFont val="Arial"/>
            <family val="2"/>
          </rPr>
          <t>Ô chỉ tiêu có định dạng ký tự
Dữ liệu động đầu vào hợp lệ khi chỉ được thêm dòng trên ô này.</t>
        </r>
      </text>
    </comment>
    <comment ref="B14" authorId="0" shapeId="0" xr:uid="{00000000-0006-0000-0400-000046000000}">
      <text>
        <r>
          <rPr>
            <sz val="10"/>
            <rFont val="Arial"/>
            <family val="2"/>
          </rPr>
          <t>Ô chỉ tiêu có định dạng ký tự
Dữ liệu động đầu vào hợp lệ khi chỉ được thêm dòng trên ô này.</t>
        </r>
      </text>
    </comment>
    <comment ref="C14" authorId="0" shapeId="0" xr:uid="{00000000-0006-0000-0400-000047000000}">
      <text>
        <r>
          <rPr>
            <sz val="10"/>
            <rFont val="Arial"/>
            <family val="2"/>
          </rPr>
          <t>Ô chỉ tiêu có định dạng ký tự
Dữ liệu động đầu vào hợp lệ khi chỉ được thêm dòng trên ô này.</t>
        </r>
      </text>
    </comment>
    <comment ref="D14" authorId="0" shapeId="0" xr:uid="{00000000-0006-0000-0400-000048000000}">
      <text>
        <r>
          <rPr>
            <sz val="10"/>
            <rFont val="Arial"/>
            <family val="2"/>
          </rPr>
          <t>Ô chỉ tiêu có định dạng ký tự
Dữ liệu động đầu vào hợp lệ khi chỉ được thêm dòng trên ô này.</t>
        </r>
      </text>
    </comment>
    <comment ref="E14" authorId="0" shapeId="0" xr:uid="{00000000-0006-0000-0400-000049000000}">
      <text>
        <r>
          <rPr>
            <sz val="10"/>
            <rFont val="Arial"/>
            <family val="2"/>
          </rPr>
          <t>Ô chỉ tiêu có định dạng ký tự
Dữ liệu động đầu vào hợp lệ khi chỉ được thêm dòng trên ô này.</t>
        </r>
      </text>
    </comment>
    <comment ref="F14" authorId="0" shapeId="0" xr:uid="{00000000-0006-0000-0400-00004A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400-00004B000000}">
      <text>
        <r>
          <rPr>
            <sz val="10"/>
            <rFont val="Arial"/>
            <family val="2"/>
          </rPr>
          <t>Ô chỉ tiêu có định dạng ký tự
Dữ liệu động đầu vào hợp lệ khi chỉ được thêm dòng trên ô này.</t>
        </r>
      </text>
    </comment>
    <comment ref="H14" authorId="0" shapeId="0" xr:uid="{00000000-0006-0000-0400-00004C000000}">
      <text>
        <r>
          <rPr>
            <sz val="10"/>
            <rFont val="Arial"/>
            <family val="2"/>
          </rPr>
          <t>Ô chỉ tiêu có định dạng số. Đơn vị tính x 1 (hoặc %)
Dữ liệu động đầu vào hợp lệ khi chỉ được thêm dòng trên ô này.</t>
        </r>
      </text>
    </comment>
    <comment ref="I14" authorId="0" shapeId="0" xr:uid="{00000000-0006-0000-0400-00004D000000}">
      <text>
        <r>
          <rPr>
            <sz val="10"/>
            <rFont val="Arial"/>
            <family val="2"/>
          </rPr>
          <t>Ô chỉ tiêu có định dạng ký tự
Dữ liệu động đầu vào hợp lệ khi chỉ được thêm dòng trên ô này.</t>
        </r>
      </text>
    </comment>
    <comment ref="J14" authorId="0" shapeId="0" xr:uid="{00000000-0006-0000-0400-00004E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400-00004F000000}">
      <text>
        <r>
          <rPr>
            <sz val="10"/>
            <rFont val="Arial"/>
            <family val="2"/>
          </rPr>
          <t>Ô chỉ tiêu có định dạng ký tự</t>
        </r>
      </text>
    </comment>
    <comment ref="D15" authorId="0" shapeId="0" xr:uid="{00000000-0006-0000-0400-000050000000}">
      <text>
        <r>
          <rPr>
            <sz val="10"/>
            <rFont val="Arial"/>
            <family val="2"/>
          </rPr>
          <t>Ô chỉ tiêu có định dạng ký tự</t>
        </r>
      </text>
    </comment>
    <comment ref="E15" authorId="0" shapeId="0" xr:uid="{00000000-0006-0000-0400-000051000000}">
      <text>
        <r>
          <rPr>
            <sz val="10"/>
            <rFont val="Arial"/>
            <family val="2"/>
          </rPr>
          <t>Ô chỉ tiêu có định dạng ký tự</t>
        </r>
      </text>
    </comment>
    <comment ref="F15" authorId="0" shapeId="0" xr:uid="{00000000-0006-0000-0400-000052000000}">
      <text>
        <r>
          <rPr>
            <sz val="10"/>
            <rFont val="Arial"/>
            <family val="2"/>
          </rPr>
          <t>Ô chỉ tiêu có định dạng số. Đơn vị tính x 1 (hoặc %)</t>
        </r>
      </text>
    </comment>
    <comment ref="G15" authorId="0" shapeId="0" xr:uid="{00000000-0006-0000-0400-000053000000}">
      <text>
        <r>
          <rPr>
            <sz val="10"/>
            <rFont val="Arial"/>
            <family val="2"/>
          </rPr>
          <t>Ô chỉ tiêu có định dạng ký tự</t>
        </r>
      </text>
    </comment>
    <comment ref="H15" authorId="0" shapeId="0" xr:uid="{00000000-0006-0000-0400-000054000000}">
      <text>
        <r>
          <rPr>
            <sz val="10"/>
            <rFont val="Arial"/>
            <family val="2"/>
          </rPr>
          <t>Ô chỉ tiêu có định dạng số. Đơn vị tính x 1 (hoặc %)</t>
        </r>
      </text>
    </comment>
    <comment ref="I15" authorId="0" shapeId="0" xr:uid="{00000000-0006-0000-0400-000055000000}">
      <text>
        <r>
          <rPr>
            <sz val="10"/>
            <rFont val="Arial"/>
            <family val="2"/>
          </rPr>
          <t>Ô chỉ tiêu có định dạng ký tự</t>
        </r>
      </text>
    </comment>
    <comment ref="J15" authorId="0" shapeId="0" xr:uid="{00000000-0006-0000-0400-000056000000}">
      <text>
        <r>
          <rPr>
            <sz val="10"/>
            <rFont val="Arial"/>
            <family val="2"/>
          </rPr>
          <t>Ô chỉ tiêu có định dạng số. Đơn vị tính x 1 (hoặc %)</t>
        </r>
      </text>
    </comment>
    <comment ref="C16" authorId="0" shapeId="0" xr:uid="{00000000-0006-0000-0400-000057000000}">
      <text>
        <r>
          <rPr>
            <sz val="10"/>
            <rFont val="Arial"/>
            <family val="2"/>
          </rPr>
          <t>Ô chỉ tiêu có định dạng ký tự</t>
        </r>
      </text>
    </comment>
    <comment ref="D16" authorId="0" shapeId="0" xr:uid="{00000000-0006-0000-0400-000058000000}">
      <text>
        <r>
          <rPr>
            <sz val="10"/>
            <rFont val="Arial"/>
            <family val="2"/>
          </rPr>
          <t>Ô chỉ tiêu có định dạng ký tự</t>
        </r>
      </text>
    </comment>
    <comment ref="E16" authorId="0" shapeId="0" xr:uid="{00000000-0006-0000-0400-000059000000}">
      <text>
        <r>
          <rPr>
            <sz val="10"/>
            <rFont val="Arial"/>
            <family val="2"/>
          </rPr>
          <t>Ô chỉ tiêu có định dạng ký tự</t>
        </r>
      </text>
    </comment>
    <comment ref="F16" authorId="0" shapeId="0" xr:uid="{00000000-0006-0000-0400-00005A000000}">
      <text>
        <r>
          <rPr>
            <sz val="10"/>
            <rFont val="Arial"/>
            <family val="2"/>
          </rPr>
          <t>Ô chỉ tiêu có định dạng số. Đơn vị tính x 1 (hoặc %)</t>
        </r>
      </text>
    </comment>
    <comment ref="G16" authorId="0" shapeId="0" xr:uid="{00000000-0006-0000-0400-00005B000000}">
      <text>
        <r>
          <rPr>
            <sz val="10"/>
            <rFont val="Arial"/>
            <family val="2"/>
          </rPr>
          <t>Ô chỉ tiêu có định dạng ký tự</t>
        </r>
      </text>
    </comment>
    <comment ref="H16" authorId="0" shapeId="0" xr:uid="{00000000-0006-0000-0400-00005C000000}">
      <text>
        <r>
          <rPr>
            <sz val="10"/>
            <rFont val="Arial"/>
            <family val="2"/>
          </rPr>
          <t>Ô chỉ tiêu có định dạng số. Đơn vị tính x 1 (hoặc %)</t>
        </r>
      </text>
    </comment>
    <comment ref="I16" authorId="0" shapeId="0" xr:uid="{00000000-0006-0000-0400-00005D000000}">
      <text>
        <r>
          <rPr>
            <sz val="10"/>
            <rFont val="Arial"/>
            <family val="2"/>
          </rPr>
          <t>Ô chỉ tiêu có định dạng ký tự</t>
        </r>
      </text>
    </comment>
    <comment ref="J16" authorId="0" shapeId="0" xr:uid="{00000000-0006-0000-0400-00005E000000}">
      <text>
        <r>
          <rPr>
            <sz val="10"/>
            <rFont val="Arial"/>
            <family val="2"/>
          </rPr>
          <t>Ô chỉ tiêu có định dạng số. Đơn vị tính x 1 (hoặc %)</t>
        </r>
      </text>
    </comment>
    <comment ref="A18" authorId="0" shapeId="0" xr:uid="{00000000-0006-0000-0400-00005F000000}">
      <text>
        <r>
          <rPr>
            <sz val="10"/>
            <rFont val="Arial"/>
            <family val="2"/>
          </rPr>
          <t>Ô chỉ tiêu có định dạng ký tự
Dữ liệu động đầu vào hợp lệ khi chỉ được thêm dòng trên ô này.</t>
        </r>
      </text>
    </comment>
    <comment ref="B18" authorId="0" shapeId="0" xr:uid="{00000000-0006-0000-0400-000060000000}">
      <text>
        <r>
          <rPr>
            <sz val="10"/>
            <rFont val="Arial"/>
            <family val="2"/>
          </rPr>
          <t>Ô chỉ tiêu có định dạng ký tự
Dữ liệu động đầu vào hợp lệ khi chỉ được thêm dòng trên ô này.</t>
        </r>
      </text>
    </comment>
    <comment ref="C18" authorId="0" shapeId="0" xr:uid="{00000000-0006-0000-0400-000061000000}">
      <text>
        <r>
          <rPr>
            <sz val="10"/>
            <rFont val="Arial"/>
            <family val="2"/>
          </rPr>
          <t>Ô chỉ tiêu có định dạng ký tự
Dữ liệu động đầu vào hợp lệ khi chỉ được thêm dòng trên ô này.</t>
        </r>
      </text>
    </comment>
    <comment ref="D18" authorId="0" shapeId="0" xr:uid="{00000000-0006-0000-0400-000062000000}">
      <text>
        <r>
          <rPr>
            <sz val="10"/>
            <rFont val="Arial"/>
            <family val="2"/>
          </rPr>
          <t>Ô chỉ tiêu có định dạng ký tự
Dữ liệu động đầu vào hợp lệ khi chỉ được thêm dòng trên ô này.</t>
        </r>
      </text>
    </comment>
    <comment ref="E18" authorId="0" shapeId="0" xr:uid="{00000000-0006-0000-0400-000063000000}">
      <text>
        <r>
          <rPr>
            <sz val="10"/>
            <rFont val="Arial"/>
            <family val="2"/>
          </rPr>
          <t>Ô chỉ tiêu có định dạng ký tự
Dữ liệu động đầu vào hợp lệ khi chỉ được thêm dòng trên ô này.</t>
        </r>
      </text>
    </comment>
    <comment ref="F18" authorId="0" shapeId="0" xr:uid="{00000000-0006-0000-0400-000064000000}">
      <text>
        <r>
          <rPr>
            <sz val="10"/>
            <rFont val="Arial"/>
            <family val="2"/>
          </rPr>
          <t>Ô chỉ tiêu có định dạng số. Đơn vị tính x 1 (hoặc %)
Dữ liệu động đầu vào hợp lệ khi chỉ được thêm dòng trên ô này.</t>
        </r>
      </text>
    </comment>
    <comment ref="G18" authorId="0" shapeId="0" xr:uid="{00000000-0006-0000-0400-000065000000}">
      <text>
        <r>
          <rPr>
            <sz val="10"/>
            <rFont val="Arial"/>
            <family val="2"/>
          </rPr>
          <t>Ô chỉ tiêu có định dạng ký tự
Dữ liệu động đầu vào hợp lệ khi chỉ được thêm dòng trên ô này.</t>
        </r>
      </text>
    </comment>
    <comment ref="H18" authorId="0" shapeId="0" xr:uid="{00000000-0006-0000-0400-000066000000}">
      <text>
        <r>
          <rPr>
            <sz val="10"/>
            <rFont val="Arial"/>
            <family val="2"/>
          </rPr>
          <t>Ô chỉ tiêu có định dạng số. Đơn vị tính x 1 (hoặc %)
Dữ liệu động đầu vào hợp lệ khi chỉ được thêm dòng trên ô này.</t>
        </r>
      </text>
    </comment>
    <comment ref="I18" authorId="0" shapeId="0" xr:uid="{00000000-0006-0000-0400-000067000000}">
      <text>
        <r>
          <rPr>
            <sz val="10"/>
            <rFont val="Arial"/>
            <family val="2"/>
          </rPr>
          <t>Ô chỉ tiêu có định dạng ký tự
Dữ liệu động đầu vào hợp lệ khi chỉ được thêm dòng trên ô này.</t>
        </r>
      </text>
    </comment>
    <comment ref="J18" authorId="0" shapeId="0" xr:uid="{00000000-0006-0000-0400-000068000000}">
      <text>
        <r>
          <rPr>
            <sz val="10"/>
            <rFont val="Arial"/>
            <family val="2"/>
          </rPr>
          <t>Ô chỉ tiêu có định dạng số. Đơn vị tính x 1 (hoặc %)
Dữ liệu động đầu vào hợp lệ khi chỉ được thêm dòng trên ô này.</t>
        </r>
      </text>
    </comment>
    <comment ref="C19" authorId="0" shapeId="0" xr:uid="{00000000-0006-0000-0400-000069000000}">
      <text>
        <r>
          <rPr>
            <sz val="10"/>
            <rFont val="Arial"/>
            <family val="2"/>
          </rPr>
          <t>Ô chỉ tiêu có định dạng ký tự</t>
        </r>
      </text>
    </comment>
    <comment ref="D19" authorId="0" shapeId="0" xr:uid="{00000000-0006-0000-0400-00006A000000}">
      <text>
        <r>
          <rPr>
            <sz val="10"/>
            <rFont val="Arial"/>
            <family val="2"/>
          </rPr>
          <t>Ô chỉ tiêu có định dạng ký tự</t>
        </r>
      </text>
    </comment>
    <comment ref="E19" authorId="0" shapeId="0" xr:uid="{00000000-0006-0000-0400-00006B000000}">
      <text>
        <r>
          <rPr>
            <sz val="10"/>
            <rFont val="Arial"/>
            <family val="2"/>
          </rPr>
          <t>Ô chỉ tiêu có định dạng ký tự</t>
        </r>
      </text>
    </comment>
    <comment ref="F19" authorId="0" shapeId="0" xr:uid="{00000000-0006-0000-0400-00006C000000}">
      <text>
        <r>
          <rPr>
            <sz val="10"/>
            <rFont val="Arial"/>
            <family val="2"/>
          </rPr>
          <t>Ô chỉ tiêu có định dạng số. Đơn vị tính x 1 (hoặc %)</t>
        </r>
      </text>
    </comment>
    <comment ref="G19" authorId="0" shapeId="0" xr:uid="{00000000-0006-0000-0400-00006D000000}">
      <text>
        <r>
          <rPr>
            <sz val="10"/>
            <rFont val="Arial"/>
            <family val="2"/>
          </rPr>
          <t>Ô chỉ tiêu có định dạng ký tự</t>
        </r>
      </text>
    </comment>
    <comment ref="H19" authorId="0" shapeId="0" xr:uid="{00000000-0006-0000-0400-00006E000000}">
      <text>
        <r>
          <rPr>
            <sz val="10"/>
            <rFont val="Arial"/>
            <family val="2"/>
          </rPr>
          <t>Ô chỉ tiêu có định dạng số. Đơn vị tính x 1 (hoặc %)</t>
        </r>
      </text>
    </comment>
    <comment ref="I19" authorId="0" shapeId="0" xr:uid="{00000000-0006-0000-0400-00006F000000}">
      <text>
        <r>
          <rPr>
            <sz val="10"/>
            <rFont val="Arial"/>
            <family val="2"/>
          </rPr>
          <t>Ô chỉ tiêu có định dạng ký tự</t>
        </r>
      </text>
    </comment>
    <comment ref="J19" authorId="0" shapeId="0" xr:uid="{00000000-0006-0000-0400-000070000000}">
      <text>
        <r>
          <rPr>
            <sz val="10"/>
            <rFont val="Arial"/>
            <family val="2"/>
          </rPr>
          <t>Ô chỉ tiêu có định dạng số. Đơn vị tính x 1 (hoặc %)</t>
        </r>
      </text>
    </comment>
    <comment ref="C20" authorId="0" shapeId="0" xr:uid="{00000000-0006-0000-0400-000071000000}">
      <text>
        <r>
          <rPr>
            <sz val="10"/>
            <rFont val="Arial"/>
            <family val="2"/>
          </rPr>
          <t>Ô chỉ tiêu có định dạng ký tự</t>
        </r>
      </text>
    </comment>
    <comment ref="D20" authorId="0" shapeId="0" xr:uid="{00000000-0006-0000-0400-000072000000}">
      <text>
        <r>
          <rPr>
            <sz val="10"/>
            <rFont val="Arial"/>
            <family val="2"/>
          </rPr>
          <t>Ô chỉ tiêu có định dạng ký tự</t>
        </r>
      </text>
    </comment>
    <comment ref="E20" authorId="0" shapeId="0" xr:uid="{00000000-0006-0000-0400-000073000000}">
      <text>
        <r>
          <rPr>
            <sz val="10"/>
            <rFont val="Arial"/>
            <family val="2"/>
          </rPr>
          <t>Ô chỉ tiêu có định dạng ký tự</t>
        </r>
      </text>
    </comment>
    <comment ref="F20" authorId="0" shapeId="0" xr:uid="{00000000-0006-0000-0400-000074000000}">
      <text>
        <r>
          <rPr>
            <sz val="10"/>
            <rFont val="Arial"/>
            <family val="2"/>
          </rPr>
          <t>Ô chỉ tiêu có định dạng số. Đơn vị tính x 1 (hoặc %)</t>
        </r>
      </text>
    </comment>
    <comment ref="G20" authorId="0" shapeId="0" xr:uid="{00000000-0006-0000-0400-000075000000}">
      <text>
        <r>
          <rPr>
            <sz val="10"/>
            <rFont val="Arial"/>
            <family val="2"/>
          </rPr>
          <t>Ô chỉ tiêu có định dạng ký tự</t>
        </r>
      </text>
    </comment>
    <comment ref="H20" authorId="0" shapeId="0" xr:uid="{00000000-0006-0000-0400-000076000000}">
      <text>
        <r>
          <rPr>
            <sz val="10"/>
            <rFont val="Arial"/>
            <family val="2"/>
          </rPr>
          <t>Ô chỉ tiêu có định dạng số. Đơn vị tính x 1 (hoặc %)</t>
        </r>
      </text>
    </comment>
    <comment ref="I20" authorId="0" shapeId="0" xr:uid="{00000000-0006-0000-0400-000077000000}">
      <text>
        <r>
          <rPr>
            <sz val="10"/>
            <rFont val="Arial"/>
            <family val="2"/>
          </rPr>
          <t>Ô chỉ tiêu có định dạng ký tự</t>
        </r>
      </text>
    </comment>
    <comment ref="J20" authorId="0" shapeId="0" xr:uid="{00000000-0006-0000-0400-000078000000}">
      <text>
        <r>
          <rPr>
            <sz val="10"/>
            <rFont val="Arial"/>
            <family val="2"/>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500-000001000000}">
      <text>
        <r>
          <rPr>
            <sz val="10"/>
            <rFont val="Arial"/>
            <family val="2"/>
          </rPr>
          <t>Ô chỉ tiêu có định dạng số. Đơn vị tính x 1 (hoặc %)</t>
        </r>
      </text>
    </comment>
    <comment ref="E2" authorId="0" shapeId="0" xr:uid="{00000000-0006-0000-0500-000002000000}">
      <text>
        <r>
          <rPr>
            <sz val="10"/>
            <rFont val="Arial"/>
            <family val="2"/>
          </rPr>
          <t>Ô chỉ tiêu có định dạng số. Đơn vị tính x 1 (hoặc %)</t>
        </r>
      </text>
    </comment>
    <comment ref="D3" authorId="0" shapeId="0" xr:uid="{00000000-0006-0000-0500-000003000000}">
      <text>
        <r>
          <rPr>
            <sz val="10"/>
            <rFont val="Arial"/>
            <family val="2"/>
          </rPr>
          <t>Ô chỉ tiêu có định dạng số. Đơn vị tính x 1 (hoặc %)</t>
        </r>
      </text>
    </comment>
    <comment ref="E3" authorId="0" shapeId="0" xr:uid="{00000000-0006-0000-0500-000004000000}">
      <text>
        <r>
          <rPr>
            <sz val="10"/>
            <rFont val="Arial"/>
            <family val="2"/>
          </rPr>
          <t>Ô chỉ tiêu có định dạng số. Đơn vị tính x 1 (hoặc %)</t>
        </r>
      </text>
    </comment>
    <comment ref="D4" authorId="0" shapeId="0" xr:uid="{00000000-0006-0000-0500-000005000000}">
      <text>
        <r>
          <rPr>
            <sz val="10"/>
            <rFont val="Arial"/>
            <family val="2"/>
          </rPr>
          <t>Ô chỉ tiêu có định dạng số. Đơn vị tính x 1 (hoặc %)</t>
        </r>
      </text>
    </comment>
    <comment ref="E4" authorId="0" shapeId="0" xr:uid="{00000000-0006-0000-0500-000006000000}">
      <text>
        <r>
          <rPr>
            <sz val="10"/>
            <rFont val="Arial"/>
            <family val="2"/>
          </rPr>
          <t>Ô chỉ tiêu có định dạng số. Đơn vị tính x 1 (hoặc %)</t>
        </r>
      </text>
    </comment>
    <comment ref="D5" authorId="0" shapeId="0" xr:uid="{00000000-0006-0000-0500-000007000000}">
      <text>
        <r>
          <rPr>
            <sz val="10"/>
            <rFont val="Arial"/>
            <family val="2"/>
          </rPr>
          <t>Ô chỉ tiêu có định dạng số. Đơn vị tính x 1 (hoặc %)</t>
        </r>
      </text>
    </comment>
    <comment ref="E5" authorId="0" shapeId="0" xr:uid="{00000000-0006-0000-0500-000008000000}">
      <text>
        <r>
          <rPr>
            <sz val="10"/>
            <rFont val="Arial"/>
            <family val="2"/>
          </rPr>
          <t>Ô chỉ tiêu có định dạng số. Đơn vị tính x 1 (hoặc %)</t>
        </r>
      </text>
    </comment>
    <comment ref="D6" authorId="0" shapeId="0" xr:uid="{00000000-0006-0000-0500-000009000000}">
      <text>
        <r>
          <rPr>
            <sz val="10"/>
            <rFont val="Arial"/>
            <family val="2"/>
          </rPr>
          <t>Ô chỉ tiêu có định dạng số. Đơn vị tính x 1 (hoặc %)</t>
        </r>
      </text>
    </comment>
    <comment ref="E6" authorId="0" shapeId="0" xr:uid="{00000000-0006-0000-0500-00000A000000}">
      <text>
        <r>
          <rPr>
            <sz val="10"/>
            <rFont val="Arial"/>
            <family val="2"/>
          </rPr>
          <t>Ô chỉ tiêu có định dạng số. Đơn vị tính x 1 (hoặc %)</t>
        </r>
      </text>
    </comment>
    <comment ref="D7" authorId="0" shapeId="0" xr:uid="{00000000-0006-0000-0500-00000B000000}">
      <text>
        <r>
          <rPr>
            <sz val="10"/>
            <rFont val="Arial"/>
            <family val="2"/>
          </rPr>
          <t>Ô chỉ tiêu có định dạng số. Đơn vị tính x 1 (hoặc %)</t>
        </r>
      </text>
    </comment>
    <comment ref="E7" authorId="0" shapeId="0" xr:uid="{00000000-0006-0000-0500-00000C000000}">
      <text>
        <r>
          <rPr>
            <sz val="10"/>
            <rFont val="Arial"/>
            <family val="2"/>
          </rPr>
          <t>Ô chỉ tiêu có định dạng số. Đơn vị tính x 1 (hoặc %)</t>
        </r>
      </text>
    </comment>
    <comment ref="D8" authorId="0" shapeId="0" xr:uid="{00000000-0006-0000-0500-00000D000000}">
      <text>
        <r>
          <rPr>
            <sz val="10"/>
            <rFont val="Arial"/>
            <family val="2"/>
          </rPr>
          <t>Ô chỉ tiêu có định dạng số. Đơn vị tính x 1 (hoặc %)</t>
        </r>
      </text>
    </comment>
    <comment ref="E8" authorId="0" shapeId="0" xr:uid="{00000000-0006-0000-0500-00000E000000}">
      <text>
        <r>
          <rPr>
            <sz val="10"/>
            <rFont val="Arial"/>
            <family val="2"/>
          </rPr>
          <t>Ô chỉ tiêu có định dạng số. Đơn vị tính x 1 (hoặc %)</t>
        </r>
      </text>
    </comment>
    <comment ref="D9" authorId="0" shapeId="0" xr:uid="{00000000-0006-0000-0500-00000F000000}">
      <text>
        <r>
          <rPr>
            <sz val="10"/>
            <rFont val="Arial"/>
            <family val="2"/>
          </rPr>
          <t>Ô chỉ tiêu có định dạng số. Đơn vị tính x 1 (hoặc %)</t>
        </r>
      </text>
    </comment>
    <comment ref="E9" authorId="0" shapeId="0" xr:uid="{00000000-0006-0000-0500-000010000000}">
      <text>
        <r>
          <rPr>
            <sz val="10"/>
            <rFont val="Arial"/>
            <family val="2"/>
          </rPr>
          <t>Ô chỉ tiêu có định dạng số. Đơn vị tính x 1 (hoặc %)</t>
        </r>
      </text>
    </comment>
    <comment ref="D10" authorId="0" shapeId="0" xr:uid="{00000000-0006-0000-0500-000011000000}">
      <text>
        <r>
          <rPr>
            <sz val="10"/>
            <rFont val="Arial"/>
            <family val="2"/>
          </rPr>
          <t>Ô chỉ tiêu có định dạng số. Đơn vị tính x 1 (hoặc %)</t>
        </r>
      </text>
    </comment>
    <comment ref="E10" authorId="0" shapeId="0" xr:uid="{00000000-0006-0000-0500-000012000000}">
      <text>
        <r>
          <rPr>
            <sz val="10"/>
            <rFont val="Arial"/>
            <family val="2"/>
          </rPr>
          <t>Ô chỉ tiêu có định dạng số. Đơn vị tính x 1 (hoặc %)</t>
        </r>
      </text>
    </comment>
    <comment ref="D11" authorId="0" shapeId="0" xr:uid="{00000000-0006-0000-0500-000013000000}">
      <text>
        <r>
          <rPr>
            <sz val="10"/>
            <rFont val="Arial"/>
            <family val="2"/>
          </rPr>
          <t>Ô chỉ tiêu có định dạng số. Đơn vị tính x 1 (hoặc %)</t>
        </r>
      </text>
    </comment>
    <comment ref="E11" authorId="0" shapeId="0" xr:uid="{00000000-0006-0000-0500-000014000000}">
      <text>
        <r>
          <rPr>
            <sz val="10"/>
            <rFont val="Arial"/>
            <family val="2"/>
          </rPr>
          <t>Ô chỉ tiêu có định dạng số. Đơn vị tính x 1 (hoặc %)</t>
        </r>
      </text>
    </comment>
    <comment ref="D12" authorId="0" shapeId="0" xr:uid="{00000000-0006-0000-0500-000015000000}">
      <text>
        <r>
          <rPr>
            <sz val="10"/>
            <rFont val="Arial"/>
            <family val="2"/>
          </rPr>
          <t>Ô chỉ tiêu có định dạng số. Đơn vị tính x 1 (hoặc %)</t>
        </r>
      </text>
    </comment>
    <comment ref="E12" authorId="0" shapeId="0" xr:uid="{00000000-0006-0000-0500-000016000000}">
      <text>
        <r>
          <rPr>
            <sz val="10"/>
            <rFont val="Arial"/>
            <family val="2"/>
          </rPr>
          <t>Ô chỉ tiêu có định dạng số. Đơn vị tính x 1 (hoặc %)</t>
        </r>
      </text>
    </comment>
    <comment ref="D13" authorId="0" shapeId="0" xr:uid="{00000000-0006-0000-0500-000017000000}">
      <text>
        <r>
          <rPr>
            <sz val="10"/>
            <rFont val="Arial"/>
            <family val="2"/>
          </rPr>
          <t>Ô chỉ tiêu có định dạng số. Đơn vị tính x 1 (hoặc %)</t>
        </r>
      </text>
    </comment>
    <comment ref="E13" authorId="0" shapeId="0" xr:uid="{00000000-0006-0000-0500-000018000000}">
      <text>
        <r>
          <rPr>
            <sz val="10"/>
            <rFont val="Arial"/>
            <family val="2"/>
          </rPr>
          <t>Ô chỉ tiêu có định dạng số. Đơn vị tính x 1 (hoặc %)</t>
        </r>
      </text>
    </comment>
    <comment ref="D14" authorId="0" shapeId="0" xr:uid="{00000000-0006-0000-0500-000019000000}">
      <text>
        <r>
          <rPr>
            <sz val="10"/>
            <rFont val="Arial"/>
            <family val="2"/>
          </rPr>
          <t>Ô chỉ tiêu có định dạng số. Đơn vị tính x 1 (hoặc %)</t>
        </r>
      </text>
    </comment>
    <comment ref="E14" authorId="0" shapeId="0" xr:uid="{00000000-0006-0000-0500-00001A000000}">
      <text>
        <r>
          <rPr>
            <sz val="10"/>
            <rFont val="Arial"/>
            <family val="2"/>
          </rPr>
          <t>Ô chỉ tiêu có định dạng số. Đơn vị tính x 1 (hoặc %)</t>
        </r>
      </text>
    </comment>
    <comment ref="D15" authorId="0" shapeId="0" xr:uid="{00000000-0006-0000-0500-00001B000000}">
      <text>
        <r>
          <rPr>
            <sz val="10"/>
            <rFont val="Arial"/>
            <family val="2"/>
          </rPr>
          <t>Ô chỉ tiêu có định dạng số. Đơn vị tính x 1 (hoặc %)</t>
        </r>
      </text>
    </comment>
    <comment ref="E15" authorId="0" shapeId="0" xr:uid="{00000000-0006-0000-0500-00001C000000}">
      <text>
        <r>
          <rPr>
            <sz val="10"/>
            <rFont val="Arial"/>
            <family val="2"/>
          </rPr>
          <t>Ô chỉ tiêu có định dạng số. Đơn vị tính x 1 (hoặc %)</t>
        </r>
      </text>
    </comment>
    <comment ref="D16" authorId="0" shapeId="0" xr:uid="{00000000-0006-0000-0500-00001D000000}">
      <text>
        <r>
          <rPr>
            <sz val="10"/>
            <rFont val="Arial"/>
            <family val="2"/>
          </rPr>
          <t>Ô chỉ tiêu có định dạng số. Đơn vị tính x 1 (hoặc %)</t>
        </r>
      </text>
    </comment>
    <comment ref="E16" authorId="0" shapeId="0" xr:uid="{00000000-0006-0000-0500-00001E000000}">
      <text>
        <r>
          <rPr>
            <sz val="10"/>
            <rFont val="Arial"/>
            <family val="2"/>
          </rPr>
          <t>Ô chỉ tiêu có định dạng số. Đơn vị tính x 1 (hoặc %)</t>
        </r>
      </text>
    </comment>
    <comment ref="D17" authorId="0" shapeId="0" xr:uid="{00000000-0006-0000-0500-00001F000000}">
      <text>
        <r>
          <rPr>
            <sz val="10"/>
            <rFont val="Arial"/>
            <family val="2"/>
          </rPr>
          <t>Ô chỉ tiêu có định dạng số. Đơn vị tính x 1 (hoặc %)</t>
        </r>
      </text>
    </comment>
    <comment ref="E17" authorId="0" shapeId="0" xr:uid="{00000000-0006-0000-0500-000020000000}">
      <text>
        <r>
          <rPr>
            <sz val="10"/>
            <rFont val="Arial"/>
            <family val="2"/>
          </rPr>
          <t>Ô chỉ tiêu có định dạng số. Đơn vị tính x 1 (hoặc %)</t>
        </r>
      </text>
    </comment>
    <comment ref="D18" authorId="0" shapeId="0" xr:uid="{00000000-0006-0000-0500-000021000000}">
      <text>
        <r>
          <rPr>
            <sz val="10"/>
            <rFont val="Arial"/>
            <family val="2"/>
          </rPr>
          <t>Ô chỉ tiêu có định dạng số. Đơn vị tính x 1 (hoặc %)</t>
        </r>
      </text>
    </comment>
    <comment ref="E18" authorId="0" shapeId="0" xr:uid="{00000000-0006-0000-0500-000022000000}">
      <text>
        <r>
          <rPr>
            <sz val="10"/>
            <rFont val="Arial"/>
            <family val="2"/>
          </rPr>
          <t>Ô chỉ tiêu có định dạng số. Đơn vị tính x 1 (hoặc %)</t>
        </r>
      </text>
    </comment>
    <comment ref="D19" authorId="0" shapeId="0" xr:uid="{00000000-0006-0000-0500-000023000000}">
      <text>
        <r>
          <rPr>
            <sz val="10"/>
            <rFont val="Arial"/>
            <family val="2"/>
          </rPr>
          <t>Ô chỉ tiêu có định dạng số. Đơn vị tính x 1 (hoặc %)</t>
        </r>
      </text>
    </comment>
    <comment ref="E19" authorId="0" shapeId="0" xr:uid="{00000000-0006-0000-0500-000024000000}">
      <text>
        <r>
          <rPr>
            <sz val="10"/>
            <rFont val="Arial"/>
            <family val="2"/>
          </rPr>
          <t>Ô chỉ tiêu có định dạng số. Đơn vị tính x 1 (hoặc %)</t>
        </r>
      </text>
    </comment>
    <comment ref="D20" authorId="0" shapeId="0" xr:uid="{00000000-0006-0000-0500-000025000000}">
      <text>
        <r>
          <rPr>
            <sz val="10"/>
            <rFont val="Arial"/>
            <family val="2"/>
          </rPr>
          <t>Ô chỉ tiêu có định dạng số. Đơn vị tính x 1 (hoặc %)</t>
        </r>
      </text>
    </comment>
    <comment ref="E20" authorId="0" shapeId="0" xr:uid="{00000000-0006-0000-0500-000026000000}">
      <text>
        <r>
          <rPr>
            <sz val="10"/>
            <rFont val="Arial"/>
            <family val="2"/>
          </rPr>
          <t>Ô chỉ tiêu có định dạng số. Đơn vị tính x 1 (hoặc %)</t>
        </r>
      </text>
    </comment>
    <comment ref="D21" authorId="0" shapeId="0" xr:uid="{00000000-0006-0000-0500-000027000000}">
      <text>
        <r>
          <rPr>
            <sz val="10"/>
            <rFont val="Arial"/>
            <family val="2"/>
          </rPr>
          <t>Ô chỉ tiêu có định dạng số. Đơn vị tính x 1 (hoặc %)</t>
        </r>
      </text>
    </comment>
    <comment ref="E21" authorId="0" shapeId="0" xr:uid="{00000000-0006-0000-0500-000028000000}">
      <text>
        <r>
          <rPr>
            <sz val="10"/>
            <rFont val="Arial"/>
            <family val="2"/>
          </rPr>
          <t>Ô chỉ tiêu có định dạng số. Đơn vị tính x 1 (hoặc %)</t>
        </r>
      </text>
    </comment>
    <comment ref="D22" authorId="0" shapeId="0" xr:uid="{00000000-0006-0000-0500-000029000000}">
      <text>
        <r>
          <rPr>
            <sz val="10"/>
            <rFont val="Arial"/>
            <family val="2"/>
          </rPr>
          <t>Ô chỉ tiêu có định dạng số. Đơn vị tính x 1 (hoặc %)</t>
        </r>
      </text>
    </comment>
    <comment ref="E22" authorId="0" shapeId="0" xr:uid="{00000000-0006-0000-0500-00002A000000}">
      <text>
        <r>
          <rPr>
            <sz val="10"/>
            <rFont val="Arial"/>
            <family val="2"/>
          </rPr>
          <t>Ô chỉ tiêu có định dạng số. Đơn vị tính x 1 (hoặc %)</t>
        </r>
      </text>
    </comment>
    <comment ref="D23" authorId="0" shapeId="0" xr:uid="{00000000-0006-0000-0500-00002B000000}">
      <text>
        <r>
          <rPr>
            <sz val="10"/>
            <rFont val="Arial"/>
            <family val="2"/>
          </rPr>
          <t>Ô chỉ tiêu có định dạng số. Đơn vị tính x 1 (hoặc %)</t>
        </r>
      </text>
    </comment>
    <comment ref="E23" authorId="0" shapeId="0" xr:uid="{00000000-0006-0000-0500-00002C000000}">
      <text>
        <r>
          <rPr>
            <sz val="10"/>
            <rFont val="Arial"/>
            <family val="2"/>
          </rPr>
          <t>Ô chỉ tiêu có định dạng số. Đơn vị tính x 1 (hoặc %)</t>
        </r>
      </text>
    </comment>
    <comment ref="D24" authorId="0" shapeId="0" xr:uid="{00000000-0006-0000-0500-00002D000000}">
      <text>
        <r>
          <rPr>
            <sz val="10"/>
            <rFont val="Arial"/>
            <family val="2"/>
          </rPr>
          <t>Ô chỉ tiêu có định dạng số. Đơn vị tính x 1 (hoặc %)</t>
        </r>
      </text>
    </comment>
    <comment ref="E24" authorId="0" shapeId="0" xr:uid="{00000000-0006-0000-0500-00002E000000}">
      <text>
        <r>
          <rPr>
            <sz val="10"/>
            <rFont val="Arial"/>
            <family val="2"/>
          </rPr>
          <t>Ô chỉ tiêu có định dạng số. Đơn vị tính x 1 (hoặc %)</t>
        </r>
      </text>
    </comment>
    <comment ref="D25" authorId="0" shapeId="0" xr:uid="{00000000-0006-0000-0500-00002F000000}">
      <text>
        <r>
          <rPr>
            <sz val="10"/>
            <rFont val="Arial"/>
            <family val="2"/>
          </rPr>
          <t>Ô chỉ tiêu có định dạng số. Đơn vị tính %</t>
        </r>
      </text>
    </comment>
    <comment ref="E25" authorId="0" shapeId="0" xr:uid="{00000000-0006-0000-0500-000030000000}">
      <text>
        <r>
          <rPr>
            <sz val="10"/>
            <rFont val="Arial"/>
            <family val="2"/>
          </rPr>
          <t>Ô chỉ tiêu có định dạng số. Đơn vị tính %</t>
        </r>
      </text>
    </comment>
    <comment ref="D26" authorId="0" shapeId="0" xr:uid="{00000000-0006-0000-0500-000031000000}">
      <text>
        <r>
          <rPr>
            <sz val="10"/>
            <rFont val="Arial"/>
            <family val="2"/>
          </rPr>
          <t>Ô chỉ tiêu có định dạng số. Đơn vị tính %</t>
        </r>
      </text>
    </comment>
    <comment ref="E26" authorId="0" shapeId="0" xr:uid="{00000000-0006-0000-0500-000032000000}">
      <text>
        <r>
          <rPr>
            <sz val="10"/>
            <rFont val="Arial"/>
            <family val="2"/>
          </rPr>
          <t>Ô chỉ tiêu có định dạng số. Đơn vị tính %</t>
        </r>
      </text>
    </comment>
    <comment ref="D27" authorId="0" shapeId="0" xr:uid="{00000000-0006-0000-0500-000033000000}">
      <text>
        <r>
          <rPr>
            <sz val="10"/>
            <rFont val="Arial"/>
            <family val="2"/>
          </rPr>
          <t>Ô chỉ tiêu có định dạng số. Đơn vị tính %</t>
        </r>
      </text>
    </comment>
    <comment ref="E27" authorId="0" shapeId="0" xr:uid="{00000000-0006-0000-0500-000034000000}">
      <text>
        <r>
          <rPr>
            <sz val="10"/>
            <rFont val="Arial"/>
            <family val="2"/>
          </rPr>
          <t>Ô chỉ tiêu có định dạng số. Đơn vị tính %</t>
        </r>
      </text>
    </comment>
    <comment ref="D28" authorId="0" shapeId="0" xr:uid="{00000000-0006-0000-0500-000035000000}">
      <text>
        <r>
          <rPr>
            <sz val="10"/>
            <rFont val="Arial"/>
            <family val="2"/>
          </rPr>
          <t>Ô chỉ tiêu có định dạng số. Đơn vị tính x 1 (hoặc %)</t>
        </r>
      </text>
    </comment>
    <comment ref="E28" authorId="0" shapeId="0" xr:uid="{00000000-0006-0000-0500-000036000000}">
      <text>
        <r>
          <rPr>
            <sz val="10"/>
            <rFont val="Arial"/>
            <family val="2"/>
          </rPr>
          <t>Ô chỉ tiêu có định dạng số. Đơn vị tính x 1 (hoặc %)</t>
        </r>
      </text>
    </comment>
    <comment ref="D29" authorId="0" shapeId="0" xr:uid="{00000000-0006-0000-0500-000037000000}">
      <text>
        <r>
          <rPr>
            <sz val="10"/>
            <rFont val="Arial"/>
            <family val="2"/>
          </rPr>
          <t>Ô chỉ tiêu có định dạng số. Đơn vị tính x 1 (hoặc %)</t>
        </r>
      </text>
    </comment>
    <comment ref="E29" authorId="0" shapeId="0" xr:uid="{00000000-0006-0000-0500-000038000000}">
      <text>
        <r>
          <rPr>
            <sz val="10"/>
            <rFont val="Arial"/>
            <family val="2"/>
          </rPr>
          <t>Ô chỉ tiêu có định dạng số. Đơn vị tính x 1 (hoặc %)</t>
        </r>
      </text>
    </comment>
    <comment ref="D30" authorId="0" shapeId="0" xr:uid="{00000000-0006-0000-0500-000039000000}">
      <text>
        <r>
          <rPr>
            <sz val="10"/>
            <rFont val="Arial"/>
            <family val="2"/>
          </rPr>
          <t>Ô chỉ tiêu có định dạng số. Đơn vị tính x 1 (hoặc %)</t>
        </r>
      </text>
    </comment>
    <comment ref="E30" authorId="0" shapeId="0" xr:uid="{00000000-0006-0000-0500-00003A000000}">
      <text>
        <r>
          <rPr>
            <sz val="10"/>
            <rFont val="Arial"/>
            <family val="2"/>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family val="2"/>
          </rPr>
          <t>Ô chỉ tiêu có định dạng ký tự</t>
        </r>
      </text>
    </comment>
    <comment ref="D3" authorId="0" shapeId="0" xr:uid="{00000000-0006-0000-0600-000002000000}">
      <text>
        <r>
          <rPr>
            <sz val="10"/>
            <rFont val="Arial"/>
            <family val="2"/>
          </rPr>
          <t>Ô chỉ tiêu có định dạng số. Đơn vị tính x 1 (hoặc %)</t>
        </r>
      </text>
    </comment>
    <comment ref="E3" authorId="0" shapeId="0" xr:uid="{00000000-0006-0000-0600-000003000000}">
      <text>
        <r>
          <rPr>
            <sz val="10"/>
            <rFont val="Arial"/>
            <family val="2"/>
          </rPr>
          <t>Ô chỉ tiêu có định dạng ký tự</t>
        </r>
      </text>
    </comment>
    <comment ref="F3" authorId="0" shapeId="0" xr:uid="{00000000-0006-0000-0600-000004000000}">
      <text>
        <r>
          <rPr>
            <sz val="10"/>
            <rFont val="Arial"/>
            <family val="2"/>
          </rPr>
          <t>Ô chỉ tiêu có định dạng ký tự</t>
        </r>
      </text>
    </comment>
    <comment ref="A5" authorId="0" shapeId="0" xr:uid="{00000000-0006-0000-0600-000005000000}">
      <text>
        <r>
          <rPr>
            <sz val="10"/>
            <rFont val="Arial"/>
            <family val="2"/>
          </rPr>
          <t>Ô chỉ tiêu có định dạng ký tự
Dữ liệu động đầu vào hợp lệ khi chỉ được thêm dòng trên ô này.</t>
        </r>
      </text>
    </comment>
    <comment ref="B5" authorId="0" shapeId="0" xr:uid="{00000000-0006-0000-0600-000006000000}">
      <text>
        <r>
          <rPr>
            <sz val="10"/>
            <rFont val="Arial"/>
            <family val="2"/>
          </rPr>
          <t>Ô chỉ tiêu có định dạng ký tự
Dữ liệu động đầu vào hợp lệ khi chỉ được thêm dòng trên ô này.</t>
        </r>
      </text>
    </comment>
    <comment ref="C5" authorId="0" shapeId="0" xr:uid="{00000000-0006-0000-0600-000007000000}">
      <text>
        <r>
          <rPr>
            <sz val="10"/>
            <rFont val="Arial"/>
            <family val="2"/>
          </rPr>
          <t>Ô chỉ tiêu có định dạng ký tự
Dữ liệu động đầu vào hợp lệ khi chỉ được thêm dòng trên ô này.</t>
        </r>
      </text>
    </comment>
    <comment ref="D5" authorId="0" shapeId="0" xr:uid="{00000000-0006-0000-0600-000008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family val="2"/>
          </rPr>
          <t>Ô chỉ tiêu có định dạng ký tự
Dữ liệu động đầu vào hợp lệ khi chỉ được thêm dòng trên ô này.</t>
        </r>
      </text>
    </comment>
    <comment ref="F5" authorId="0" shapeId="0" xr:uid="{00000000-0006-0000-0600-00000A000000}">
      <text>
        <r>
          <rPr>
            <sz val="10"/>
            <rFont val="Arial"/>
            <family val="2"/>
          </rPr>
          <t>Ô chỉ tiêu có định dạng ký tự
Dữ liệu động đầu vào hợp lệ khi chỉ được thêm dòng trên ô này.</t>
        </r>
      </text>
    </comment>
    <comment ref="C6" authorId="0" shapeId="0" xr:uid="{00000000-0006-0000-0600-00000B000000}">
      <text>
        <r>
          <rPr>
            <sz val="10"/>
            <rFont val="Arial"/>
            <family val="2"/>
          </rPr>
          <t>Ô chỉ tiêu có định dạng ký tự</t>
        </r>
      </text>
    </comment>
    <comment ref="D6" authorId="0" shapeId="0" xr:uid="{00000000-0006-0000-0600-00000C000000}">
      <text>
        <r>
          <rPr>
            <sz val="10"/>
            <rFont val="Arial"/>
            <family val="2"/>
          </rPr>
          <t>Ô chỉ tiêu có định dạng số. Đơn vị tính x 1 (hoặc %)</t>
        </r>
      </text>
    </comment>
    <comment ref="E6" authorId="0" shapeId="0" xr:uid="{00000000-0006-0000-0600-00000D000000}">
      <text>
        <r>
          <rPr>
            <sz val="10"/>
            <rFont val="Arial"/>
            <family val="2"/>
          </rPr>
          <t>Ô chỉ tiêu có định dạng ký tự</t>
        </r>
      </text>
    </comment>
    <comment ref="F6" authorId="0" shapeId="0" xr:uid="{00000000-0006-0000-0600-00000E000000}">
      <text>
        <r>
          <rPr>
            <sz val="10"/>
            <rFont val="Arial"/>
            <family val="2"/>
          </rPr>
          <t>Ô chỉ tiêu có định dạng ký tự</t>
        </r>
      </text>
    </comment>
    <comment ref="A8" authorId="0" shapeId="0" xr:uid="{00000000-0006-0000-0600-00000F000000}">
      <text>
        <r>
          <rPr>
            <sz val="10"/>
            <rFont val="Arial"/>
            <family val="2"/>
          </rPr>
          <t>Ô chỉ tiêu có định dạng ký tự
Dữ liệu động đầu vào hợp lệ khi chỉ được thêm dòng trên ô này.</t>
        </r>
      </text>
    </comment>
    <comment ref="B8" authorId="0" shapeId="0" xr:uid="{00000000-0006-0000-0600-000010000000}">
      <text>
        <r>
          <rPr>
            <sz val="10"/>
            <rFont val="Arial"/>
            <family val="2"/>
          </rPr>
          <t>Ô chỉ tiêu có định dạng ký tự
Dữ liệu động đầu vào hợp lệ khi chỉ được thêm dòng trên ô này.</t>
        </r>
      </text>
    </comment>
    <comment ref="C8" authorId="0" shapeId="0" xr:uid="{00000000-0006-0000-0600-000011000000}">
      <text>
        <r>
          <rPr>
            <sz val="10"/>
            <rFont val="Arial"/>
            <family val="2"/>
          </rPr>
          <t>Ô chỉ tiêu có định dạng ký tự
Dữ liệu động đầu vào hợp lệ khi chỉ được thêm dòng trên ô này.</t>
        </r>
      </text>
    </comment>
    <comment ref="D8" authorId="0" shapeId="0" xr:uid="{00000000-0006-0000-0600-000012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family val="2"/>
          </rPr>
          <t>Ô chỉ tiêu có định dạng ký tự
Dữ liệu động đầu vào hợp lệ khi chỉ được thêm dòng trên ô này.</t>
        </r>
      </text>
    </comment>
    <comment ref="F8" authorId="0" shapeId="0" xr:uid="{00000000-0006-0000-0600-000014000000}">
      <text>
        <r>
          <rPr>
            <sz val="10"/>
            <rFont val="Arial"/>
            <family val="2"/>
          </rPr>
          <t>Ô chỉ tiêu có định dạng ký tự
Dữ liệu động đầu vào hợp lệ khi chỉ được thêm dòng trên ô này.</t>
        </r>
      </text>
    </comment>
    <comment ref="C9" authorId="0" shapeId="0" xr:uid="{00000000-0006-0000-0600-000015000000}">
      <text>
        <r>
          <rPr>
            <sz val="10"/>
            <rFont val="Arial"/>
            <family val="2"/>
          </rPr>
          <t>Ô chỉ tiêu có định dạng ký tự</t>
        </r>
      </text>
    </comment>
    <comment ref="D9" authorId="0" shapeId="0" xr:uid="{00000000-0006-0000-0600-000016000000}">
      <text>
        <r>
          <rPr>
            <sz val="10"/>
            <rFont val="Arial"/>
            <family val="2"/>
          </rPr>
          <t>Ô chỉ tiêu có định dạng số. Đơn vị tính x 1 (hoặc %)</t>
        </r>
      </text>
    </comment>
    <comment ref="E9" authorId="0" shapeId="0" xr:uid="{00000000-0006-0000-0600-000017000000}">
      <text>
        <r>
          <rPr>
            <sz val="10"/>
            <rFont val="Arial"/>
            <family val="2"/>
          </rPr>
          <t>Ô chỉ tiêu có định dạng ký tự</t>
        </r>
      </text>
    </comment>
    <comment ref="F9" authorId="0" shapeId="0" xr:uid="{00000000-0006-0000-0600-000018000000}">
      <text>
        <r>
          <rPr>
            <sz val="10"/>
            <rFont val="Arial"/>
            <family val="2"/>
          </rPr>
          <t>Ô chỉ tiêu có định dạng ký tự</t>
        </r>
      </text>
    </comment>
    <comment ref="A11" authorId="0" shapeId="0" xr:uid="{00000000-0006-0000-0600-000019000000}">
      <text>
        <r>
          <rPr>
            <sz val="10"/>
            <rFont val="Arial"/>
            <family val="2"/>
          </rPr>
          <t>Ô chỉ tiêu có định dạng ký tự
Dữ liệu động đầu vào hợp lệ khi chỉ được thêm dòng trên ô này.</t>
        </r>
      </text>
    </comment>
    <comment ref="B11" authorId="0" shapeId="0" xr:uid="{00000000-0006-0000-0600-00001A000000}">
      <text>
        <r>
          <rPr>
            <sz val="10"/>
            <rFont val="Arial"/>
            <family val="2"/>
          </rPr>
          <t>Ô chỉ tiêu có định dạng ký tự
Dữ liệu động đầu vào hợp lệ khi chỉ được thêm dòng trên ô này.</t>
        </r>
      </text>
    </comment>
    <comment ref="C11" authorId="0" shapeId="0" xr:uid="{00000000-0006-0000-0600-00001B000000}">
      <text>
        <r>
          <rPr>
            <sz val="10"/>
            <rFont val="Arial"/>
            <family val="2"/>
          </rPr>
          <t>Ô chỉ tiêu có định dạng ký tự
Dữ liệu động đầu vào hợp lệ khi chỉ được thêm dòng trên ô này.</t>
        </r>
      </text>
    </comment>
    <comment ref="D11" authorId="0" shapeId="0" xr:uid="{00000000-0006-0000-06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family val="2"/>
          </rPr>
          <t>Ô chỉ tiêu có định dạng ký tự
Dữ liệu động đầu vào hợp lệ khi chỉ được thêm dòng trên ô này.</t>
        </r>
      </text>
    </comment>
    <comment ref="F11" authorId="0" shapeId="0" xr:uid="{00000000-0006-0000-0600-00001E000000}">
      <text>
        <r>
          <rPr>
            <sz val="10"/>
            <rFont val="Arial"/>
            <family val="2"/>
          </rPr>
          <t>Ô chỉ tiêu có định dạng ký tự
Dữ liệu động đầu vào hợp lệ khi chỉ được thêm dòng trên ô này.</t>
        </r>
      </text>
    </comment>
    <comment ref="C12" authorId="0" shapeId="0" xr:uid="{00000000-0006-0000-0600-00001F000000}">
      <text>
        <r>
          <rPr>
            <sz val="10"/>
            <rFont val="Arial"/>
            <family val="2"/>
          </rPr>
          <t>Ô chỉ tiêu có định dạng ký tự</t>
        </r>
      </text>
    </comment>
    <comment ref="D12" authorId="0" shapeId="0" xr:uid="{00000000-0006-0000-0600-000020000000}">
      <text>
        <r>
          <rPr>
            <sz val="10"/>
            <rFont val="Arial"/>
            <family val="2"/>
          </rPr>
          <t>Ô chỉ tiêu có định dạng số. Đơn vị tính x 1 (hoặc %)</t>
        </r>
      </text>
    </comment>
    <comment ref="E12" authorId="0" shapeId="0" xr:uid="{00000000-0006-0000-0600-000021000000}">
      <text>
        <r>
          <rPr>
            <sz val="10"/>
            <rFont val="Arial"/>
            <family val="2"/>
          </rPr>
          <t>Ô chỉ tiêu có định dạng ký tự</t>
        </r>
      </text>
    </comment>
    <comment ref="F12" authorId="0" shapeId="0" xr:uid="{00000000-0006-0000-0600-000022000000}">
      <text>
        <r>
          <rPr>
            <sz val="10"/>
            <rFont val="Arial"/>
            <family val="2"/>
          </rPr>
          <t>Ô chỉ tiêu có định dạng ký tự</t>
        </r>
      </text>
    </comment>
    <comment ref="A14" authorId="0" shapeId="0" xr:uid="{00000000-0006-0000-0600-000023000000}">
      <text>
        <r>
          <rPr>
            <sz val="10"/>
            <rFont val="Arial"/>
            <family val="2"/>
          </rPr>
          <t>Ô chỉ tiêu có định dạng ký tự
Dữ liệu động đầu vào hợp lệ khi chỉ được thêm dòng trên ô này.</t>
        </r>
      </text>
    </comment>
    <comment ref="B14" authorId="0" shapeId="0" xr:uid="{00000000-0006-0000-0600-000024000000}">
      <text>
        <r>
          <rPr>
            <sz val="10"/>
            <rFont val="Arial"/>
            <family val="2"/>
          </rPr>
          <t>Ô chỉ tiêu có định dạng ký tự
Dữ liệu động đầu vào hợp lệ khi chỉ được thêm dòng trên ô này.</t>
        </r>
      </text>
    </comment>
    <comment ref="C14" authorId="0" shapeId="0" xr:uid="{00000000-0006-0000-0600-000025000000}">
      <text>
        <r>
          <rPr>
            <sz val="10"/>
            <rFont val="Arial"/>
            <family val="2"/>
          </rPr>
          <t>Ô chỉ tiêu có định dạng ký tự
Dữ liệu động đầu vào hợp lệ khi chỉ được thêm dòng trên ô này.</t>
        </r>
      </text>
    </comment>
    <comment ref="D14" authorId="0" shapeId="0" xr:uid="{00000000-0006-0000-0600-000026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family val="2"/>
          </rPr>
          <t>Ô chỉ tiêu có định dạng ký tự
Dữ liệu động đầu vào hợp lệ khi chỉ được thêm dòng trên ô này.</t>
        </r>
      </text>
    </comment>
    <comment ref="F14" authorId="0" shapeId="0" xr:uid="{00000000-0006-0000-0600-000028000000}">
      <text>
        <r>
          <rPr>
            <sz val="10"/>
            <rFont val="Arial"/>
            <family val="2"/>
          </rPr>
          <t>Ô chỉ tiêu có định dạng ký tự
Dữ liệu động đầu vào hợp lệ khi chỉ được thêm dòng trên ô này.</t>
        </r>
      </text>
    </comment>
    <comment ref="C15" authorId="0" shapeId="0" xr:uid="{00000000-0006-0000-0600-000029000000}">
      <text>
        <r>
          <rPr>
            <sz val="10"/>
            <rFont val="Arial"/>
            <family val="2"/>
          </rPr>
          <t>Ô chỉ tiêu có định dạng ký tự</t>
        </r>
      </text>
    </comment>
    <comment ref="D15" authorId="0" shapeId="0" xr:uid="{00000000-0006-0000-0600-00002A000000}">
      <text>
        <r>
          <rPr>
            <sz val="10"/>
            <rFont val="Arial"/>
            <family val="2"/>
          </rPr>
          <t>Ô chỉ tiêu có định dạng số. Đơn vị tính x 1 (hoặc %)</t>
        </r>
      </text>
    </comment>
    <comment ref="E15" authorId="0" shapeId="0" xr:uid="{00000000-0006-0000-0600-00002B000000}">
      <text>
        <r>
          <rPr>
            <sz val="10"/>
            <rFont val="Arial"/>
            <family val="2"/>
          </rPr>
          <t>Ô chỉ tiêu có định dạng ký tự</t>
        </r>
      </text>
    </comment>
    <comment ref="F15" authorId="0" shapeId="0" xr:uid="{00000000-0006-0000-0600-00002C000000}">
      <text>
        <r>
          <rPr>
            <sz val="10"/>
            <rFont val="Arial"/>
            <family val="2"/>
          </rPr>
          <t>Ô chỉ tiêu có định dạng ký tự</t>
        </r>
      </text>
    </comment>
    <comment ref="A17" authorId="0" shapeId="0" xr:uid="{00000000-0006-0000-0600-00002D000000}">
      <text>
        <r>
          <rPr>
            <sz val="10"/>
            <rFont val="Arial"/>
            <family val="2"/>
          </rPr>
          <t>Ô chỉ tiêu có định dạng ký tự
Dữ liệu động đầu vào hợp lệ khi chỉ được thêm dòng trên ô này.</t>
        </r>
      </text>
    </comment>
    <comment ref="B17" authorId="0" shapeId="0" xr:uid="{00000000-0006-0000-0600-00002E000000}">
      <text>
        <r>
          <rPr>
            <sz val="10"/>
            <rFont val="Arial"/>
            <family val="2"/>
          </rPr>
          <t>Ô chỉ tiêu có định dạng ký tự
Dữ liệu động đầu vào hợp lệ khi chỉ được thêm dòng trên ô này.</t>
        </r>
      </text>
    </comment>
    <comment ref="C17" authorId="0" shapeId="0" xr:uid="{00000000-0006-0000-0600-00002F000000}">
      <text>
        <r>
          <rPr>
            <sz val="10"/>
            <rFont val="Arial"/>
            <family val="2"/>
          </rPr>
          <t>Ô chỉ tiêu có định dạng ký tự
Dữ liệu động đầu vào hợp lệ khi chỉ được thêm dòng trên ô này.</t>
        </r>
      </text>
    </comment>
    <comment ref="D17" authorId="0" shapeId="0" xr:uid="{00000000-0006-0000-0600-000030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family val="2"/>
          </rPr>
          <t>Ô chỉ tiêu có định dạng ký tự
Dữ liệu động đầu vào hợp lệ khi chỉ được thêm dòng trên ô này.</t>
        </r>
      </text>
    </comment>
    <comment ref="F17" authorId="0" shapeId="0" xr:uid="{00000000-0006-0000-0600-000032000000}">
      <text>
        <r>
          <rPr>
            <sz val="10"/>
            <rFont val="Arial"/>
            <family val="2"/>
          </rPr>
          <t>Ô chỉ tiêu có định dạng ký tự
Dữ liệu động đầu vào hợp lệ khi chỉ được thêm dòng trên ô này.</t>
        </r>
      </text>
    </comment>
    <comment ref="C18" authorId="0" shapeId="0" xr:uid="{00000000-0006-0000-0600-000033000000}">
      <text>
        <r>
          <rPr>
            <sz val="10"/>
            <rFont val="Arial"/>
            <family val="2"/>
          </rPr>
          <t>Ô chỉ tiêu có định dạng ký tự</t>
        </r>
      </text>
    </comment>
    <comment ref="D18" authorId="0" shapeId="0" xr:uid="{00000000-0006-0000-0600-000034000000}">
      <text>
        <r>
          <rPr>
            <sz val="10"/>
            <rFont val="Arial"/>
            <family val="2"/>
          </rPr>
          <t>Ô chỉ tiêu có định dạng số. Đơn vị tính x 1 (hoặc %)</t>
        </r>
      </text>
    </comment>
    <comment ref="E18" authorId="0" shapeId="0" xr:uid="{00000000-0006-0000-0600-000035000000}">
      <text>
        <r>
          <rPr>
            <sz val="10"/>
            <rFont val="Arial"/>
            <family val="2"/>
          </rPr>
          <t>Ô chỉ tiêu có định dạng ký tự</t>
        </r>
      </text>
    </comment>
    <comment ref="F18" authorId="0" shapeId="0" xr:uid="{00000000-0006-0000-0600-000036000000}">
      <text>
        <r>
          <rPr>
            <sz val="10"/>
            <rFont val="Arial"/>
            <family val="2"/>
          </rPr>
          <t>Ô chỉ tiêu có định dạng ký tự</t>
        </r>
      </text>
    </comment>
    <comment ref="A20" authorId="0" shapeId="0" xr:uid="{00000000-0006-0000-0600-000037000000}">
      <text>
        <r>
          <rPr>
            <sz val="10"/>
            <rFont val="Arial"/>
            <family val="2"/>
          </rPr>
          <t>Ô chỉ tiêu có định dạng ký tự
Dữ liệu động đầu vào hợp lệ khi chỉ được thêm dòng trên ô này.</t>
        </r>
      </text>
    </comment>
    <comment ref="B20" authorId="0" shapeId="0" xr:uid="{00000000-0006-0000-0600-000038000000}">
      <text>
        <r>
          <rPr>
            <sz val="10"/>
            <rFont val="Arial"/>
            <family val="2"/>
          </rPr>
          <t>Ô chỉ tiêu có định dạng ký tự
Dữ liệu động đầu vào hợp lệ khi chỉ được thêm dòng trên ô này.</t>
        </r>
      </text>
    </comment>
    <comment ref="C20" authorId="0" shapeId="0" xr:uid="{00000000-0006-0000-0600-000039000000}">
      <text>
        <r>
          <rPr>
            <sz val="10"/>
            <rFont val="Arial"/>
            <family val="2"/>
          </rPr>
          <t>Ô chỉ tiêu có định dạng ký tự
Dữ liệu động đầu vào hợp lệ khi chỉ được thêm dòng trên ô này.</t>
        </r>
      </text>
    </comment>
    <comment ref="D20" authorId="0" shapeId="0" xr:uid="{00000000-0006-0000-0600-00003A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family val="2"/>
          </rPr>
          <t>Ô chỉ tiêu có định dạng ký tự
Dữ liệu động đầu vào hợp lệ khi chỉ được thêm dòng trên ô này.</t>
        </r>
      </text>
    </comment>
    <comment ref="F20" authorId="0" shapeId="0" xr:uid="{00000000-0006-0000-0600-00003C00000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family val="2"/>
          </rPr>
          <t>Ô chỉ tiêu có định dạng số. Đơn vị tính x 1 (hoặc %)</t>
        </r>
      </text>
    </comment>
    <comment ref="D3" authorId="0" shapeId="0" xr:uid="{00000000-0006-0000-0700-000002000000}">
      <text>
        <r>
          <rPr>
            <sz val="10"/>
            <rFont val="Arial"/>
            <family val="2"/>
          </rPr>
          <t>Ô chỉ tiêu có định dạng số. Đơn vị tính x 1 (hoặc %)</t>
        </r>
      </text>
    </comment>
    <comment ref="A5" authorId="0" shapeId="0" xr:uid="{00000000-0006-0000-0700-000003000000}">
      <text>
        <r>
          <rPr>
            <sz val="10"/>
            <rFont val="Arial"/>
            <family val="2"/>
          </rPr>
          <t>Ô chỉ tiêu có định dạng ký tự
Dữ liệu động đầu vào hợp lệ khi chỉ được thêm dòng trên ô này.</t>
        </r>
      </text>
    </comment>
    <comment ref="B5" authorId="0" shapeId="0" xr:uid="{00000000-0006-0000-0700-000004000000}">
      <text>
        <r>
          <rPr>
            <sz val="10"/>
            <rFont val="Arial"/>
            <family val="2"/>
          </rPr>
          <t>Ô chỉ tiêu có định dạng ký tự
Dữ liệu động đầu vào hợp lệ khi chỉ được thêm dòng trên ô này.</t>
        </r>
      </text>
    </comment>
    <comment ref="C5" authorId="0" shapeId="0" xr:uid="{00000000-0006-0000-0700-000005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700-000006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700-000007000000}">
      <text>
        <r>
          <rPr>
            <sz val="10"/>
            <rFont val="Arial"/>
            <family val="2"/>
          </rPr>
          <t>Ô chỉ tiêu có định dạng số. Đơn vị tính x 1 (hoặc %)</t>
        </r>
      </text>
    </comment>
    <comment ref="D6" authorId="0" shapeId="0" xr:uid="{00000000-0006-0000-0700-000008000000}">
      <text>
        <r>
          <rPr>
            <sz val="10"/>
            <rFont val="Arial"/>
            <family val="2"/>
          </rPr>
          <t>Ô chỉ tiêu có định dạng số. Đơn vị tính x 1 (hoặc %)</t>
        </r>
      </text>
    </comment>
    <comment ref="A8" authorId="0" shapeId="0" xr:uid="{00000000-0006-0000-0700-000009000000}">
      <text>
        <r>
          <rPr>
            <sz val="10"/>
            <rFont val="Arial"/>
            <family val="2"/>
          </rPr>
          <t>Ô chỉ tiêu có định dạng ký tự
Dữ liệu động đầu vào hợp lệ khi chỉ được thêm dòng trên ô này.</t>
        </r>
      </text>
    </comment>
    <comment ref="B8" authorId="0" shapeId="0" xr:uid="{00000000-0006-0000-0700-00000A000000}">
      <text>
        <r>
          <rPr>
            <sz val="10"/>
            <rFont val="Arial"/>
            <family val="2"/>
          </rPr>
          <t>Ô chỉ tiêu có định dạng ký tự
Dữ liệu động đầu vào hợp lệ khi chỉ được thêm dòng trên ô này.</t>
        </r>
      </text>
    </comment>
    <comment ref="C8" authorId="0" shapeId="0" xr:uid="{00000000-0006-0000-0700-00000B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700-00000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700-00000D000000}">
      <text>
        <r>
          <rPr>
            <sz val="10"/>
            <rFont val="Arial"/>
            <family val="2"/>
          </rPr>
          <t>Ô chỉ tiêu có định dạng số. Đơn vị tính x 1 (hoặc %)</t>
        </r>
      </text>
    </comment>
    <comment ref="D9" authorId="0" shapeId="0" xr:uid="{00000000-0006-0000-0700-00000E000000}">
      <text>
        <r>
          <rPr>
            <sz val="10"/>
            <rFont val="Arial"/>
            <family val="2"/>
          </rPr>
          <t>Ô chỉ tiêu có định dạng số. Đơn vị tính x 1 (hoặc %)</t>
        </r>
      </text>
    </comment>
    <comment ref="A11" authorId="0" shapeId="0" xr:uid="{00000000-0006-0000-0700-00000F000000}">
      <text>
        <r>
          <rPr>
            <sz val="10"/>
            <rFont val="Arial"/>
            <family val="2"/>
          </rPr>
          <t>Ô chỉ tiêu có định dạng ký tự
Dữ liệu động đầu vào hợp lệ khi chỉ được thêm dòng trên ô này.</t>
        </r>
      </text>
    </comment>
    <comment ref="B11" authorId="0" shapeId="0" xr:uid="{00000000-0006-0000-0700-000010000000}">
      <text>
        <r>
          <rPr>
            <sz val="10"/>
            <rFont val="Arial"/>
            <family val="2"/>
          </rPr>
          <t>Ô chỉ tiêu có định dạng ký tự
Dữ liệu động đầu vào hợp lệ khi chỉ được thêm dòng trên ô này.</t>
        </r>
      </text>
    </comment>
    <comment ref="C11" authorId="0" shapeId="0" xr:uid="{00000000-0006-0000-0700-000011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700-000012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700-000013000000}">
      <text>
        <r>
          <rPr>
            <sz val="10"/>
            <rFont val="Arial"/>
            <family val="2"/>
          </rPr>
          <t>Ô chỉ tiêu có định dạng số. Đơn vị tính x 1 (hoặc %)</t>
        </r>
      </text>
    </comment>
    <comment ref="D12" authorId="0" shapeId="0" xr:uid="{00000000-0006-0000-0700-000014000000}">
      <text>
        <r>
          <rPr>
            <sz val="10"/>
            <rFont val="Arial"/>
            <family val="2"/>
          </rPr>
          <t>Ô chỉ tiêu có định dạng số. Đơn vị tính x 1 (hoặc %)</t>
        </r>
      </text>
    </comment>
    <comment ref="A14" authorId="0" shapeId="0" xr:uid="{00000000-0006-0000-0700-000015000000}">
      <text>
        <r>
          <rPr>
            <sz val="10"/>
            <rFont val="Arial"/>
            <family val="2"/>
          </rPr>
          <t>Ô chỉ tiêu có định dạng ký tự
Dữ liệu động đầu vào hợp lệ khi chỉ được thêm dòng trên ô này.</t>
        </r>
      </text>
    </comment>
    <comment ref="B14" authorId="0" shapeId="0" xr:uid="{00000000-0006-0000-0700-000016000000}">
      <text>
        <r>
          <rPr>
            <sz val="10"/>
            <rFont val="Arial"/>
            <family val="2"/>
          </rPr>
          <t>Ô chỉ tiêu có định dạng ký tự
Dữ liệu động đầu vào hợp lệ khi chỉ được thêm dòng trên ô này.</t>
        </r>
      </text>
    </comment>
    <comment ref="C14" authorId="0" shapeId="0" xr:uid="{00000000-0006-0000-0700-000017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700-00001800000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800-000001000000}">
      <text>
        <r>
          <rPr>
            <sz val="10"/>
            <rFont val="Arial"/>
            <family val="2"/>
          </rPr>
          <t>Ô chỉ tiêu có định dạng số. Đơn vị tính x 1 (hoặc %)</t>
        </r>
      </text>
    </comment>
    <comment ref="D3" authorId="0" shapeId="0" xr:uid="{00000000-0006-0000-0800-000002000000}">
      <text>
        <r>
          <rPr>
            <sz val="10"/>
            <rFont val="Arial"/>
            <family val="2"/>
          </rPr>
          <t>Ô chỉ tiêu có định dạng số. Đơn vị tính x 1 (hoặc %)</t>
        </r>
      </text>
    </comment>
    <comment ref="E3" authorId="0" shapeId="0" xr:uid="{00000000-0006-0000-0800-000003000000}">
      <text>
        <r>
          <rPr>
            <sz val="10"/>
            <rFont val="Arial"/>
            <family val="2"/>
          </rPr>
          <t>Ô chỉ tiêu có định dạng số. Đơn vị tính x 1 (hoặc %)</t>
        </r>
      </text>
    </comment>
    <comment ref="F3" authorId="0" shapeId="0" xr:uid="{00000000-0006-0000-0800-000004000000}">
      <text>
        <r>
          <rPr>
            <sz val="10"/>
            <rFont val="Arial"/>
            <family val="2"/>
          </rPr>
          <t>Ô chỉ tiêu có định dạng số. Đơn vị tính x 1 (hoặc %)</t>
        </r>
      </text>
    </comment>
    <comment ref="G3" authorId="0" shapeId="0" xr:uid="{00000000-0006-0000-0800-000005000000}">
      <text>
        <r>
          <rPr>
            <sz val="10"/>
            <rFont val="Arial"/>
            <family val="2"/>
          </rPr>
          <t>Ô chỉ tiêu có định dạng số. Đơn vị tính x 1 (hoặc %)</t>
        </r>
      </text>
    </comment>
    <comment ref="C4" authorId="0" shapeId="0" xr:uid="{00000000-0006-0000-0800-000006000000}">
      <text>
        <r>
          <rPr>
            <sz val="10"/>
            <rFont val="Arial"/>
            <family val="2"/>
          </rPr>
          <t>Ô chỉ tiêu có định dạng số. Đơn vị tính x 1 (hoặc %)</t>
        </r>
      </text>
    </comment>
    <comment ref="D4" authorId="0" shapeId="0" xr:uid="{00000000-0006-0000-0800-000007000000}">
      <text>
        <r>
          <rPr>
            <sz val="10"/>
            <rFont val="Arial"/>
            <family val="2"/>
          </rPr>
          <t>Ô chỉ tiêu có định dạng số. Đơn vị tính x 1 (hoặc %)</t>
        </r>
      </text>
    </comment>
    <comment ref="E4" authorId="0" shapeId="0" xr:uid="{00000000-0006-0000-0800-000008000000}">
      <text>
        <r>
          <rPr>
            <sz val="10"/>
            <rFont val="Arial"/>
            <family val="2"/>
          </rPr>
          <t>Ô chỉ tiêu có định dạng số. Đơn vị tính x 1 (hoặc %)</t>
        </r>
      </text>
    </comment>
    <comment ref="F4" authorId="0" shapeId="0" xr:uid="{00000000-0006-0000-0800-000009000000}">
      <text>
        <r>
          <rPr>
            <sz val="10"/>
            <rFont val="Arial"/>
            <family val="2"/>
          </rPr>
          <t>Ô chỉ tiêu có định dạng số. Đơn vị tính x 1 (hoặc %)</t>
        </r>
      </text>
    </comment>
    <comment ref="G4" authorId="0" shapeId="0" xr:uid="{00000000-0006-0000-0800-00000A000000}">
      <text>
        <r>
          <rPr>
            <sz val="10"/>
            <rFont val="Arial"/>
            <family val="2"/>
          </rPr>
          <t>Ô chỉ tiêu có định dạng số. Đơn vị tính x 1 (hoặc %)</t>
        </r>
      </text>
    </comment>
    <comment ref="C5" authorId="0" shapeId="0" xr:uid="{00000000-0006-0000-0800-00000B000000}">
      <text>
        <r>
          <rPr>
            <sz val="10"/>
            <rFont val="Arial"/>
            <family val="2"/>
          </rPr>
          <t>Ô chỉ tiêu có định dạng số. Đơn vị tính x 1 (hoặc %)</t>
        </r>
      </text>
    </comment>
    <comment ref="D5" authorId="0" shapeId="0" xr:uid="{00000000-0006-0000-0800-00000C000000}">
      <text>
        <r>
          <rPr>
            <sz val="10"/>
            <rFont val="Arial"/>
            <family val="2"/>
          </rPr>
          <t>Ô chỉ tiêu có định dạng số. Đơn vị tính x 1 (hoặc %)</t>
        </r>
      </text>
    </comment>
    <comment ref="E5" authorId="0" shapeId="0" xr:uid="{00000000-0006-0000-0800-00000D000000}">
      <text>
        <r>
          <rPr>
            <sz val="10"/>
            <rFont val="Arial"/>
            <family val="2"/>
          </rPr>
          <t>Ô chỉ tiêu có định dạng số. Đơn vị tính x 1 (hoặc %)</t>
        </r>
      </text>
    </comment>
    <comment ref="F5" authorId="0" shapeId="0" xr:uid="{00000000-0006-0000-0800-00000E000000}">
      <text>
        <r>
          <rPr>
            <sz val="10"/>
            <rFont val="Arial"/>
            <family val="2"/>
          </rPr>
          <t>Ô chỉ tiêu có định dạng số. Đơn vị tính x 1 (hoặc %)</t>
        </r>
      </text>
    </comment>
    <comment ref="G5" authorId="0" shapeId="0" xr:uid="{00000000-0006-0000-0800-00000F000000}">
      <text>
        <r>
          <rPr>
            <sz val="10"/>
            <rFont val="Arial"/>
            <family val="2"/>
          </rPr>
          <t>Ô chỉ tiêu có định dạng số. Đơn vị tính x 1 (hoặc %)</t>
        </r>
      </text>
    </comment>
    <comment ref="C6" authorId="0" shapeId="0" xr:uid="{00000000-0006-0000-0800-000010000000}">
      <text>
        <r>
          <rPr>
            <sz val="10"/>
            <rFont val="Arial"/>
            <family val="2"/>
          </rPr>
          <t>Ô chỉ tiêu có định dạng số. Đơn vị tính x 1 (hoặc %)</t>
        </r>
      </text>
    </comment>
    <comment ref="D6" authorId="0" shapeId="0" xr:uid="{00000000-0006-0000-0800-000011000000}">
      <text>
        <r>
          <rPr>
            <sz val="10"/>
            <rFont val="Arial"/>
            <family val="2"/>
          </rPr>
          <t>Ô chỉ tiêu có định dạng số. Đơn vị tính x 1 (hoặc %)</t>
        </r>
      </text>
    </comment>
    <comment ref="E6" authorId="0" shapeId="0" xr:uid="{00000000-0006-0000-0800-000012000000}">
      <text>
        <r>
          <rPr>
            <sz val="10"/>
            <rFont val="Arial"/>
            <family val="2"/>
          </rPr>
          <t>Ô chỉ tiêu có định dạng số. Đơn vị tính x 1 (hoặc %)</t>
        </r>
      </text>
    </comment>
    <comment ref="F6" authorId="0" shapeId="0" xr:uid="{00000000-0006-0000-0800-000013000000}">
      <text>
        <r>
          <rPr>
            <sz val="10"/>
            <rFont val="Arial"/>
            <family val="2"/>
          </rPr>
          <t>Ô chỉ tiêu có định dạng số. Đơn vị tính x 1 (hoặc %)</t>
        </r>
      </text>
    </comment>
    <comment ref="G6" authorId="0" shapeId="0" xr:uid="{00000000-0006-0000-0800-000014000000}">
      <text>
        <r>
          <rPr>
            <sz val="10"/>
            <rFont val="Arial"/>
            <family val="2"/>
          </rPr>
          <t>Ô chỉ tiêu có định dạng số. Đơn vị tính x 1 (hoặc %)</t>
        </r>
      </text>
    </comment>
    <comment ref="C7" authorId="0" shapeId="0" xr:uid="{00000000-0006-0000-0800-000015000000}">
      <text>
        <r>
          <rPr>
            <sz val="10"/>
            <rFont val="Arial"/>
            <family val="2"/>
          </rPr>
          <t>Ô chỉ tiêu có định dạng số. Đơn vị tính x 1 (hoặc %)</t>
        </r>
      </text>
    </comment>
    <comment ref="D7" authorId="0" shapeId="0" xr:uid="{00000000-0006-0000-0800-000016000000}">
      <text>
        <r>
          <rPr>
            <sz val="10"/>
            <rFont val="Arial"/>
            <family val="2"/>
          </rPr>
          <t>Ô chỉ tiêu có định dạng số. Đơn vị tính x 1 (hoặc %)</t>
        </r>
      </text>
    </comment>
    <comment ref="E7" authorId="0" shapeId="0" xr:uid="{00000000-0006-0000-0800-000017000000}">
      <text>
        <r>
          <rPr>
            <sz val="10"/>
            <rFont val="Arial"/>
            <family val="2"/>
          </rPr>
          <t>Ô chỉ tiêu có định dạng số. Đơn vị tính x 1 (hoặc %)</t>
        </r>
      </text>
    </comment>
    <comment ref="F7" authorId="0" shapeId="0" xr:uid="{00000000-0006-0000-0800-000018000000}">
      <text>
        <r>
          <rPr>
            <sz val="10"/>
            <rFont val="Arial"/>
            <family val="2"/>
          </rPr>
          <t>Ô chỉ tiêu có định dạng số. Đơn vị tính x 1 (hoặc %)</t>
        </r>
      </text>
    </comment>
    <comment ref="G7" authorId="0" shapeId="0" xr:uid="{00000000-0006-0000-0800-000019000000}">
      <text>
        <r>
          <rPr>
            <sz val="10"/>
            <rFont val="Arial"/>
            <family val="2"/>
          </rPr>
          <t>Ô chỉ tiêu có định dạng số. Đơn vị tính x 1 (hoặc %)</t>
        </r>
      </text>
    </comment>
    <comment ref="A9" authorId="0" shapeId="0" xr:uid="{00000000-0006-0000-0800-00001A000000}">
      <text>
        <r>
          <rPr>
            <sz val="10"/>
            <rFont val="Arial"/>
            <family val="2"/>
          </rPr>
          <t>Ô chỉ tiêu có định dạng ký tự
Dữ liệu động đầu vào hợp lệ khi chỉ được thêm dòng trên ô này.</t>
        </r>
      </text>
    </comment>
    <comment ref="B9" authorId="0" shapeId="0" xr:uid="{00000000-0006-0000-0800-00001B000000}">
      <text>
        <r>
          <rPr>
            <sz val="10"/>
            <rFont val="Arial"/>
            <family val="2"/>
          </rPr>
          <t>Ô chỉ tiêu có định dạng ký tự
Dữ liệu động đầu vào hợp lệ khi chỉ được thêm dòng trên ô này.</t>
        </r>
      </text>
    </comment>
    <comment ref="C9" authorId="0" shapeId="0" xr:uid="{00000000-0006-0000-0800-00001C000000}">
      <text>
        <r>
          <rPr>
            <sz val="10"/>
            <rFont val="Arial"/>
            <family val="2"/>
          </rPr>
          <t>Ô chỉ tiêu có định dạng số. Đơn vị tính x 1 (hoặc %)
Dữ liệu động đầu vào hợp lệ khi chỉ được thêm dòng trên ô này.</t>
        </r>
      </text>
    </comment>
    <comment ref="D9" authorId="0" shapeId="0" xr:uid="{00000000-0006-0000-0800-00001D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800-00001E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800-00001F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800-000020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800-000021000000}">
      <text>
        <r>
          <rPr>
            <sz val="10"/>
            <rFont val="Arial"/>
            <family val="2"/>
          </rPr>
          <t>Ô chỉ tiêu có định dạng ký tự
Dữ liệu động đầu vào hợp lệ khi chỉ được thêm dòng trên ô này.</t>
        </r>
      </text>
    </comment>
    <comment ref="B11" authorId="0" shapeId="0" xr:uid="{00000000-0006-0000-0800-000022000000}">
      <text>
        <r>
          <rPr>
            <sz val="10"/>
            <rFont val="Arial"/>
            <family val="2"/>
          </rPr>
          <t>Ô chỉ tiêu có định dạng ký tự
Dữ liệu động đầu vào hợp lệ khi chỉ được thêm dòng trên ô này.</t>
        </r>
      </text>
    </comment>
    <comment ref="C11" authorId="0" shapeId="0" xr:uid="{00000000-0006-0000-08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8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8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8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8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800-000028000000}">
      <text>
        <r>
          <rPr>
            <sz val="10"/>
            <rFont val="Arial"/>
            <family val="2"/>
          </rPr>
          <t>Ô chỉ tiêu có định dạng ký tự
Dữ liệu động đầu vào hợp lệ khi chỉ được thêm dòng trên ô này.</t>
        </r>
      </text>
    </comment>
    <comment ref="B13" authorId="0" shapeId="0" xr:uid="{00000000-0006-0000-0800-000029000000}">
      <text>
        <r>
          <rPr>
            <sz val="10"/>
            <rFont val="Arial"/>
            <family val="2"/>
          </rPr>
          <t>Ô chỉ tiêu có định dạng ký tự
Dữ liệu động đầu vào hợp lệ khi chỉ được thêm dòng trên ô này.</t>
        </r>
      </text>
    </comment>
    <comment ref="C13" authorId="0" shapeId="0" xr:uid="{00000000-0006-0000-08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8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8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8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800-00002E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800-00002F000000}">
      <text>
        <r>
          <rPr>
            <sz val="10"/>
            <rFont val="Arial"/>
            <family val="2"/>
          </rPr>
          <t>Ô chỉ tiêu có định dạng ký tự
Dữ liệu động đầu vào hợp lệ khi chỉ được thêm dòng trên ô này.</t>
        </r>
      </text>
    </comment>
    <comment ref="B15" authorId="0" shapeId="0" xr:uid="{00000000-0006-0000-0800-000030000000}">
      <text>
        <r>
          <rPr>
            <sz val="10"/>
            <rFont val="Arial"/>
            <family val="2"/>
          </rPr>
          <t>Ô chỉ tiêu có định dạng ký tự
Dữ liệu động đầu vào hợp lệ khi chỉ được thêm dòng trên ô này.</t>
        </r>
      </text>
    </comment>
    <comment ref="C15" authorId="0" shapeId="0" xr:uid="{00000000-0006-0000-0800-000031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800-000032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800-000033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800-000034000000}">
      <text>
        <r>
          <rPr>
            <sz val="10"/>
            <rFont val="Arial"/>
            <family val="2"/>
          </rPr>
          <t>Ô chỉ tiêu có định dạng số. Đơn vị tính x 1 (hoặc %)
Dữ liệu động đầu vào hợp lệ khi chỉ được thêm dòng trên ô này.</t>
        </r>
      </text>
    </comment>
    <comment ref="G15" authorId="0" shapeId="0" xr:uid="{00000000-0006-0000-0800-000035000000}">
      <text>
        <r>
          <rPr>
            <sz val="10"/>
            <rFont val="Arial"/>
            <family val="2"/>
          </rPr>
          <t>Ô chỉ tiêu có định dạng số. Đơn vị tính x 1 (hoặc %)
Dữ liệu động đầu vào hợp lệ khi chỉ được thêm dòng trên ô này.</t>
        </r>
      </text>
    </comment>
    <comment ref="A17" authorId="0" shapeId="0" xr:uid="{00000000-0006-0000-0800-000036000000}">
      <text>
        <r>
          <rPr>
            <sz val="10"/>
            <rFont val="Arial"/>
            <family val="2"/>
          </rPr>
          <t>Ô chỉ tiêu có định dạng ký tự
Dữ liệu động đầu vào hợp lệ khi chỉ được thêm dòng trên ô này.</t>
        </r>
      </text>
    </comment>
    <comment ref="B17" authorId="0" shapeId="0" xr:uid="{00000000-0006-0000-0800-000037000000}">
      <text>
        <r>
          <rPr>
            <sz val="10"/>
            <rFont val="Arial"/>
            <family val="2"/>
          </rPr>
          <t>Ô chỉ tiêu có định dạng ký tự
Dữ liệu động đầu vào hợp lệ khi chỉ được thêm dòng trên ô này.</t>
        </r>
      </text>
    </comment>
    <comment ref="C17" authorId="0" shapeId="0" xr:uid="{00000000-0006-0000-0800-000038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800-000039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800-00003A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800-00003B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800-00003C000000}">
      <text>
        <r>
          <rPr>
            <sz val="10"/>
            <rFont val="Arial"/>
            <family val="2"/>
          </rPr>
          <t>Ô chỉ tiêu có định dạng số. Đơn vị tính x 1 (hoặc %)
Dữ liệu động đầu vào hợp lệ khi chỉ được thêm dòng trên ô này.</t>
        </r>
      </text>
    </comment>
    <comment ref="A19" authorId="0" shapeId="0" xr:uid="{00000000-0006-0000-0800-00003D000000}">
      <text>
        <r>
          <rPr>
            <sz val="10"/>
            <rFont val="Arial"/>
            <family val="2"/>
          </rPr>
          <t>Ô chỉ tiêu có định dạng ký tự
Dữ liệu động đầu vào hợp lệ khi chỉ được thêm dòng trên ô này.</t>
        </r>
      </text>
    </comment>
    <comment ref="B19" authorId="0" shapeId="0" xr:uid="{00000000-0006-0000-0800-00003E000000}">
      <text>
        <r>
          <rPr>
            <sz val="10"/>
            <rFont val="Arial"/>
            <family val="2"/>
          </rPr>
          <t>Ô chỉ tiêu có định dạng ký tự
Dữ liệu động đầu vào hợp lệ khi chỉ được thêm dòng trên ô này.</t>
        </r>
      </text>
    </comment>
    <comment ref="C19" authorId="0" shapeId="0" xr:uid="{00000000-0006-0000-0800-00003F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800-000040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800-000041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800-000042000000}">
      <text>
        <r>
          <rPr>
            <sz val="10"/>
            <rFont val="Arial"/>
            <family val="2"/>
          </rPr>
          <t>Ô chỉ tiêu có định dạng số. Đơn vị tính x 1 (hoặc %)
Dữ liệu động đầu vào hợp lệ khi chỉ được thêm dòng trên ô này.</t>
        </r>
      </text>
    </comment>
    <comment ref="G19" authorId="0" shapeId="0" xr:uid="{00000000-0006-0000-0800-000043000000}">
      <text>
        <r>
          <rPr>
            <sz val="10"/>
            <rFont val="Arial"/>
            <family val="2"/>
          </rPr>
          <t>Ô chỉ tiêu có định dạng số. Đơn vị tính x 1 (hoặc %)
Dữ liệu động đầu vào hợp lệ khi chỉ được thêm dòng trên ô này.</t>
        </r>
      </text>
    </comment>
    <comment ref="C20" authorId="0" shapeId="0" xr:uid="{00000000-0006-0000-0800-000044000000}">
      <text>
        <r>
          <rPr>
            <sz val="10"/>
            <rFont val="Arial"/>
            <family val="2"/>
          </rPr>
          <t>Ô chỉ tiêu có định dạng số. Đơn vị tính x 1 (hoặc %)</t>
        </r>
      </text>
    </comment>
    <comment ref="D20" authorId="0" shapeId="0" xr:uid="{00000000-0006-0000-0800-000045000000}">
      <text>
        <r>
          <rPr>
            <sz val="10"/>
            <rFont val="Arial"/>
            <family val="2"/>
          </rPr>
          <t>Ô chỉ tiêu có định dạng số. Đơn vị tính x 1 (hoặc %)</t>
        </r>
      </text>
    </comment>
    <comment ref="E20" authorId="0" shapeId="0" xr:uid="{00000000-0006-0000-0800-000046000000}">
      <text>
        <r>
          <rPr>
            <sz val="10"/>
            <rFont val="Arial"/>
            <family val="2"/>
          </rPr>
          <t>Ô chỉ tiêu có định dạng số. Đơn vị tính x 1 (hoặc %)</t>
        </r>
      </text>
    </comment>
    <comment ref="F20" authorId="0" shapeId="0" xr:uid="{00000000-0006-0000-0800-000047000000}">
      <text>
        <r>
          <rPr>
            <sz val="10"/>
            <rFont val="Arial"/>
            <family val="2"/>
          </rPr>
          <t>Ô chỉ tiêu có định dạng số. Đơn vị tính x 1 (hoặc %)</t>
        </r>
      </text>
    </comment>
    <comment ref="G20" authorId="0" shapeId="0" xr:uid="{00000000-0006-0000-0800-000048000000}">
      <text>
        <r>
          <rPr>
            <sz val="10"/>
            <rFont val="Arial"/>
            <family val="2"/>
          </rPr>
          <t>Ô chỉ tiêu có định dạng số. Đơn vị tính x 1 (hoặc %)</t>
        </r>
      </text>
    </comment>
    <comment ref="C21" authorId="0" shapeId="0" xr:uid="{00000000-0006-0000-0800-000049000000}">
      <text>
        <r>
          <rPr>
            <sz val="10"/>
            <rFont val="Arial"/>
            <family val="2"/>
          </rPr>
          <t>Ô chỉ tiêu có định dạng số. Đơn vị tính x 1 (hoặc %)</t>
        </r>
      </text>
    </comment>
    <comment ref="D21" authorId="0" shapeId="0" xr:uid="{00000000-0006-0000-0800-00004A000000}">
      <text>
        <r>
          <rPr>
            <sz val="10"/>
            <rFont val="Arial"/>
            <family val="2"/>
          </rPr>
          <t>Ô chỉ tiêu có định dạng số. Đơn vị tính x 1 (hoặc %)</t>
        </r>
      </text>
    </comment>
    <comment ref="E21" authorId="0" shapeId="0" xr:uid="{00000000-0006-0000-0800-00004B000000}">
      <text>
        <r>
          <rPr>
            <sz val="10"/>
            <rFont val="Arial"/>
            <family val="2"/>
          </rPr>
          <t>Ô chỉ tiêu có định dạng số. Đơn vị tính x 1 (hoặc %)</t>
        </r>
      </text>
    </comment>
    <comment ref="F21" authorId="0" shapeId="0" xr:uid="{00000000-0006-0000-0800-00004C000000}">
      <text>
        <r>
          <rPr>
            <sz val="10"/>
            <rFont val="Arial"/>
            <family val="2"/>
          </rPr>
          <t>Ô chỉ tiêu có định dạng số. Đơn vị tính x 1 (hoặc %)</t>
        </r>
      </text>
    </comment>
    <comment ref="G21" authorId="0" shapeId="0" xr:uid="{00000000-0006-0000-0800-00004D000000}">
      <text>
        <r>
          <rPr>
            <sz val="10"/>
            <rFont val="Arial"/>
            <family val="2"/>
          </rPr>
          <t>Ô chỉ tiêu có định dạng số. Đơn vị tính x 1 (hoặc %)</t>
        </r>
      </text>
    </comment>
    <comment ref="A23" authorId="0" shapeId="0" xr:uid="{00000000-0006-0000-0800-00004E000000}">
      <text>
        <r>
          <rPr>
            <sz val="10"/>
            <rFont val="Arial"/>
            <family val="2"/>
          </rPr>
          <t>Ô chỉ tiêu có định dạng ký tự
Dữ liệu động đầu vào hợp lệ khi chỉ được thêm dòng trên ô này.</t>
        </r>
      </text>
    </comment>
    <comment ref="B23" authorId="0" shapeId="0" xr:uid="{00000000-0006-0000-0800-00004F000000}">
      <text>
        <r>
          <rPr>
            <sz val="10"/>
            <rFont val="Arial"/>
            <family val="2"/>
          </rPr>
          <t>Ô chỉ tiêu có định dạng ký tự
Dữ liệu động đầu vào hợp lệ khi chỉ được thêm dòng trên ô này.</t>
        </r>
      </text>
    </comment>
    <comment ref="C23" authorId="0" shapeId="0" xr:uid="{00000000-0006-0000-0800-000050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800-000051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800-000052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800-000053000000}">
      <text>
        <r>
          <rPr>
            <sz val="10"/>
            <rFont val="Arial"/>
            <family val="2"/>
          </rPr>
          <t>Ô chỉ tiêu có định dạng số. Đơn vị tính x 1 (hoặc %)
Dữ liệu động đầu vào hợp lệ khi chỉ được thêm dòng trên ô này.</t>
        </r>
      </text>
    </comment>
    <comment ref="G23" authorId="0" shapeId="0" xr:uid="{00000000-0006-0000-0800-000054000000}">
      <text>
        <r>
          <rPr>
            <sz val="10"/>
            <rFont val="Arial"/>
            <family val="2"/>
          </rPr>
          <t>Ô chỉ tiêu có định dạng số. Đơn vị tính x 1 (hoặc %)
Dữ liệu động đầu vào hợp lệ khi chỉ được thêm dòng trên ô này.</t>
        </r>
      </text>
    </comment>
    <comment ref="C24" authorId="0" shapeId="0" xr:uid="{00000000-0006-0000-0800-000055000000}">
      <text>
        <r>
          <rPr>
            <sz val="10"/>
            <rFont val="Arial"/>
            <family val="2"/>
          </rPr>
          <t>Ô chỉ tiêu có định dạng số. Đơn vị tính x 1 (hoặc %)</t>
        </r>
      </text>
    </comment>
    <comment ref="D24" authorId="0" shapeId="0" xr:uid="{00000000-0006-0000-0800-000056000000}">
      <text>
        <r>
          <rPr>
            <sz val="10"/>
            <rFont val="Arial"/>
            <family val="2"/>
          </rPr>
          <t>Ô chỉ tiêu có định dạng số. Đơn vị tính x 1 (hoặc %)</t>
        </r>
      </text>
    </comment>
    <comment ref="E24" authorId="0" shapeId="0" xr:uid="{00000000-0006-0000-0800-000057000000}">
      <text>
        <r>
          <rPr>
            <sz val="10"/>
            <rFont val="Arial"/>
            <family val="2"/>
          </rPr>
          <t>Ô chỉ tiêu có định dạng số. Đơn vị tính x 1 (hoặc %)</t>
        </r>
      </text>
    </comment>
    <comment ref="F24" authorId="0" shapeId="0" xr:uid="{00000000-0006-0000-0800-000058000000}">
      <text>
        <r>
          <rPr>
            <sz val="10"/>
            <rFont val="Arial"/>
            <family val="2"/>
          </rPr>
          <t>Ô chỉ tiêu có định dạng số. Đơn vị tính x 1 (hoặc %)</t>
        </r>
      </text>
    </comment>
    <comment ref="G24" authorId="0" shapeId="0" xr:uid="{00000000-0006-0000-0800-000059000000}">
      <text>
        <r>
          <rPr>
            <sz val="10"/>
            <rFont val="Arial"/>
            <family val="2"/>
          </rPr>
          <t>Ô chỉ tiêu có định dạng số. Đơn vị tính x 1 (hoặc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900-000001000000}">
      <text>
        <r>
          <rPr>
            <sz val="10"/>
            <rFont val="Arial"/>
            <family val="2"/>
          </rPr>
          <t>Ô chỉ tiêu có định dạng số. Đơn vị tính x 1 (hoặc %)</t>
        </r>
      </text>
    </comment>
    <comment ref="D3" authorId="0" shapeId="0" xr:uid="{00000000-0006-0000-0900-000002000000}">
      <text>
        <r>
          <rPr>
            <sz val="10"/>
            <rFont val="Arial"/>
            <family val="2"/>
          </rPr>
          <t>Ô chỉ tiêu có định dạng số. Đơn vị tính x 1 (hoặc %)</t>
        </r>
      </text>
    </comment>
    <comment ref="E3" authorId="0" shapeId="0" xr:uid="{00000000-0006-0000-0900-000003000000}">
      <text>
        <r>
          <rPr>
            <sz val="10"/>
            <rFont val="Arial"/>
            <family val="2"/>
          </rPr>
          <t>Ô chỉ tiêu có định dạng số. Đơn vị tính x 1 (hoặc %)</t>
        </r>
      </text>
    </comment>
    <comment ref="F3" authorId="0" shapeId="0" xr:uid="{00000000-0006-0000-0900-000004000000}">
      <text>
        <r>
          <rPr>
            <sz val="10"/>
            <rFont val="Arial"/>
            <family val="2"/>
          </rPr>
          <t>Ô chỉ tiêu có định dạng số. Đơn vị tính x 1 (hoặc %)</t>
        </r>
      </text>
    </comment>
    <comment ref="G3" authorId="0" shapeId="0" xr:uid="{00000000-0006-0000-0900-000005000000}">
      <text>
        <r>
          <rPr>
            <sz val="10"/>
            <rFont val="Arial"/>
            <family val="2"/>
          </rPr>
          <t>Ô chỉ tiêu có định dạng số. Đơn vị tính x 1 (hoặc %)</t>
        </r>
      </text>
    </comment>
    <comment ref="C4" authorId="0" shapeId="0" xr:uid="{00000000-0006-0000-0900-000006000000}">
      <text>
        <r>
          <rPr>
            <sz val="10"/>
            <rFont val="Arial"/>
            <family val="2"/>
          </rPr>
          <t>Ô chỉ tiêu có định dạng số. Đơn vị tính x 1 (hoặc %)</t>
        </r>
      </text>
    </comment>
    <comment ref="D4" authorId="0" shapeId="0" xr:uid="{00000000-0006-0000-0900-000007000000}">
      <text>
        <r>
          <rPr>
            <sz val="10"/>
            <rFont val="Arial"/>
            <family val="2"/>
          </rPr>
          <t>Ô chỉ tiêu có định dạng số. Đơn vị tính x 1 (hoặc %)</t>
        </r>
      </text>
    </comment>
    <comment ref="E4" authorId="0" shapeId="0" xr:uid="{00000000-0006-0000-0900-000008000000}">
      <text>
        <r>
          <rPr>
            <sz val="10"/>
            <rFont val="Arial"/>
            <family val="2"/>
          </rPr>
          <t>Ô chỉ tiêu có định dạng số. Đơn vị tính x 1 (hoặc %)</t>
        </r>
      </text>
    </comment>
    <comment ref="F4" authorId="0" shapeId="0" xr:uid="{00000000-0006-0000-0900-000009000000}">
      <text>
        <r>
          <rPr>
            <sz val="10"/>
            <rFont val="Arial"/>
            <family val="2"/>
          </rPr>
          <t>Ô chỉ tiêu có định dạng số. Đơn vị tính x 1 (hoặc %)</t>
        </r>
      </text>
    </comment>
    <comment ref="G4" authorId="0" shapeId="0" xr:uid="{00000000-0006-0000-0900-00000A000000}">
      <text>
        <r>
          <rPr>
            <sz val="10"/>
            <rFont val="Arial"/>
            <family val="2"/>
          </rPr>
          <t>Ô chỉ tiêu có định dạng số. Đơn vị tính x 1 (hoặc %)</t>
        </r>
      </text>
    </comment>
    <comment ref="C5" authorId="0" shapeId="0" xr:uid="{00000000-0006-0000-0900-00000B000000}">
      <text>
        <r>
          <rPr>
            <sz val="10"/>
            <rFont val="Arial"/>
            <family val="2"/>
          </rPr>
          <t>Ô chỉ tiêu có định dạng số. Đơn vị tính x 1 (hoặc %)</t>
        </r>
      </text>
    </comment>
    <comment ref="D5" authorId="0" shapeId="0" xr:uid="{00000000-0006-0000-0900-00000C000000}">
      <text>
        <r>
          <rPr>
            <sz val="10"/>
            <rFont val="Arial"/>
            <family val="2"/>
          </rPr>
          <t>Ô chỉ tiêu có định dạng số. Đơn vị tính x 1 (hoặc %)</t>
        </r>
      </text>
    </comment>
    <comment ref="E5" authorId="0" shapeId="0" xr:uid="{00000000-0006-0000-0900-00000D000000}">
      <text>
        <r>
          <rPr>
            <sz val="10"/>
            <rFont val="Arial"/>
            <family val="2"/>
          </rPr>
          <t>Ô chỉ tiêu có định dạng số. Đơn vị tính x 1 (hoặc %)</t>
        </r>
      </text>
    </comment>
    <comment ref="F5" authorId="0" shapeId="0" xr:uid="{00000000-0006-0000-0900-00000E000000}">
      <text>
        <r>
          <rPr>
            <sz val="10"/>
            <rFont val="Arial"/>
            <family val="2"/>
          </rPr>
          <t>Ô chỉ tiêu có định dạng số. Đơn vị tính x 1 (hoặc %)</t>
        </r>
      </text>
    </comment>
    <comment ref="G5" authorId="0" shapeId="0" xr:uid="{00000000-0006-0000-0900-00000F000000}">
      <text>
        <r>
          <rPr>
            <sz val="10"/>
            <rFont val="Arial"/>
            <family val="2"/>
          </rPr>
          <t>Ô chỉ tiêu có định dạng số. Đơn vị tính x 1 (hoặc %)</t>
        </r>
      </text>
    </comment>
    <comment ref="C6" authorId="0" shapeId="0" xr:uid="{00000000-0006-0000-0900-000010000000}">
      <text>
        <r>
          <rPr>
            <sz val="10"/>
            <rFont val="Arial"/>
            <family val="2"/>
          </rPr>
          <t>Ô chỉ tiêu có định dạng số. Đơn vị tính x 1 (hoặc %)</t>
        </r>
      </text>
    </comment>
    <comment ref="D6" authorId="0" shapeId="0" xr:uid="{00000000-0006-0000-0900-000011000000}">
      <text>
        <r>
          <rPr>
            <sz val="10"/>
            <rFont val="Arial"/>
            <family val="2"/>
          </rPr>
          <t>Ô chỉ tiêu có định dạng số. Đơn vị tính x 1 (hoặc %)</t>
        </r>
      </text>
    </comment>
    <comment ref="E6" authorId="0" shapeId="0" xr:uid="{00000000-0006-0000-0900-000012000000}">
      <text>
        <r>
          <rPr>
            <sz val="10"/>
            <rFont val="Arial"/>
            <family val="2"/>
          </rPr>
          <t>Ô chỉ tiêu có định dạng số. Đơn vị tính x 1 (hoặc %)</t>
        </r>
      </text>
    </comment>
    <comment ref="F6" authorId="0" shapeId="0" xr:uid="{00000000-0006-0000-0900-000013000000}">
      <text>
        <r>
          <rPr>
            <sz val="10"/>
            <rFont val="Arial"/>
            <family val="2"/>
          </rPr>
          <t>Ô chỉ tiêu có định dạng số. Đơn vị tính x 1 (hoặc %)</t>
        </r>
      </text>
    </comment>
    <comment ref="G6" authorId="0" shapeId="0" xr:uid="{00000000-0006-0000-0900-000014000000}">
      <text>
        <r>
          <rPr>
            <sz val="10"/>
            <rFont val="Arial"/>
            <family val="2"/>
          </rPr>
          <t>Ô chỉ tiêu có định dạng số. Đơn vị tính x 1 (hoặc %)</t>
        </r>
      </text>
    </comment>
    <comment ref="A8" authorId="0" shapeId="0" xr:uid="{00000000-0006-0000-0900-000015000000}">
      <text>
        <r>
          <rPr>
            <sz val="10"/>
            <rFont val="Arial"/>
            <family val="2"/>
          </rPr>
          <t>Ô chỉ tiêu có định dạng ký tự
Dữ liệu động đầu vào hợp lệ khi chỉ được thêm dòng trên ô này.</t>
        </r>
      </text>
    </comment>
    <comment ref="B8" authorId="0" shapeId="0" xr:uid="{00000000-0006-0000-0900-000016000000}">
      <text>
        <r>
          <rPr>
            <sz val="10"/>
            <rFont val="Arial"/>
            <family val="2"/>
          </rPr>
          <t>Ô chỉ tiêu có định dạng ký tự
Dữ liệu động đầu vào hợp lệ khi chỉ được thêm dòng trên ô này.</t>
        </r>
      </text>
    </comment>
    <comment ref="C8" authorId="0" shapeId="0" xr:uid="{00000000-0006-0000-09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9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9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9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900-00001B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900-00001C000000}">
      <text>
        <r>
          <rPr>
            <sz val="10"/>
            <rFont val="Arial"/>
            <family val="2"/>
          </rPr>
          <t>Ô chỉ tiêu có định dạng số. Đơn vị tính x 1 (hoặc %)</t>
        </r>
      </text>
    </comment>
    <comment ref="D9" authorId="0" shapeId="0" xr:uid="{00000000-0006-0000-0900-00001D000000}">
      <text>
        <r>
          <rPr>
            <sz val="10"/>
            <rFont val="Arial"/>
            <family val="2"/>
          </rPr>
          <t>Ô chỉ tiêu có định dạng số. Đơn vị tính x 1 (hoặc %)</t>
        </r>
      </text>
    </comment>
    <comment ref="E9" authorId="0" shapeId="0" xr:uid="{00000000-0006-0000-0900-00001E000000}">
      <text>
        <r>
          <rPr>
            <sz val="10"/>
            <rFont val="Arial"/>
            <family val="2"/>
          </rPr>
          <t>Ô chỉ tiêu có định dạng số. Đơn vị tính x 1 (hoặc %)</t>
        </r>
      </text>
    </comment>
    <comment ref="F9" authorId="0" shapeId="0" xr:uid="{00000000-0006-0000-0900-00001F000000}">
      <text>
        <r>
          <rPr>
            <sz val="10"/>
            <rFont val="Arial"/>
            <family val="2"/>
          </rPr>
          <t>Ô chỉ tiêu có định dạng số. Đơn vị tính x 1 (hoặc %)</t>
        </r>
      </text>
    </comment>
    <comment ref="G9" authorId="0" shapeId="0" xr:uid="{00000000-0006-0000-0900-000020000000}">
      <text>
        <r>
          <rPr>
            <sz val="10"/>
            <rFont val="Arial"/>
            <family val="2"/>
          </rPr>
          <t>Ô chỉ tiêu có định dạng số. Đơn vị tính x 1 (hoặc %)</t>
        </r>
      </text>
    </comment>
    <comment ref="A11" authorId="0" shapeId="0" xr:uid="{00000000-0006-0000-0900-000021000000}">
      <text>
        <r>
          <rPr>
            <sz val="10"/>
            <rFont val="Arial"/>
            <family val="2"/>
          </rPr>
          <t>Ô chỉ tiêu có định dạng ký tự
Dữ liệu động đầu vào hợp lệ khi chỉ được thêm dòng trên ô này.</t>
        </r>
      </text>
    </comment>
    <comment ref="B11" authorId="0" shapeId="0" xr:uid="{00000000-0006-0000-0900-000022000000}">
      <text>
        <r>
          <rPr>
            <sz val="10"/>
            <rFont val="Arial"/>
            <family val="2"/>
          </rPr>
          <t>Ô chỉ tiêu có định dạng ký tự
Dữ liệu động đầu vào hợp lệ khi chỉ được thêm dòng trên ô này.</t>
        </r>
      </text>
    </comment>
    <comment ref="C11" authorId="0" shapeId="0" xr:uid="{00000000-0006-0000-09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9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9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9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9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900-000028000000}">
      <text>
        <r>
          <rPr>
            <sz val="10"/>
            <rFont val="Arial"/>
            <family val="2"/>
          </rPr>
          <t>Ô chỉ tiêu có định dạng ký tự
Dữ liệu động đầu vào hợp lệ khi chỉ được thêm dòng trên ô này.</t>
        </r>
      </text>
    </comment>
    <comment ref="B13" authorId="0" shapeId="0" xr:uid="{00000000-0006-0000-0900-000029000000}">
      <text>
        <r>
          <rPr>
            <sz val="10"/>
            <rFont val="Arial"/>
            <family val="2"/>
          </rPr>
          <t>Ô chỉ tiêu có định dạng ký tự
Dữ liệu động đầu vào hợp lệ khi chỉ được thêm dòng trên ô này.</t>
        </r>
      </text>
    </comment>
    <comment ref="C13" authorId="0" shapeId="0" xr:uid="{00000000-0006-0000-09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9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9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9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900-00002E000000}">
      <text>
        <r>
          <rPr>
            <sz val="10"/>
            <rFont val="Arial"/>
            <family val="2"/>
          </rPr>
          <t>Ô chỉ tiêu có định dạng số. Đơn vị tính x 1 (hoặc %)
Dữ liệu động đầu vào hợp lệ khi chỉ được thêm dòng trên ô này.</t>
        </r>
      </text>
    </comment>
    <comment ref="C14" authorId="0" shapeId="0" xr:uid="{00000000-0006-0000-0900-00002F000000}">
      <text>
        <r>
          <rPr>
            <sz val="10"/>
            <rFont val="Arial"/>
            <family val="2"/>
          </rPr>
          <t>Ô chỉ tiêu có định dạng số. Đơn vị tính x 1 (hoặc %)</t>
        </r>
      </text>
    </comment>
    <comment ref="D14" authorId="0" shapeId="0" xr:uid="{00000000-0006-0000-0900-000030000000}">
      <text>
        <r>
          <rPr>
            <sz val="10"/>
            <rFont val="Arial"/>
            <family val="2"/>
          </rPr>
          <t>Ô chỉ tiêu có định dạng số. Đơn vị tính x 1 (hoặc %)</t>
        </r>
      </text>
    </comment>
    <comment ref="E14" authorId="0" shapeId="0" xr:uid="{00000000-0006-0000-0900-000031000000}">
      <text>
        <r>
          <rPr>
            <sz val="10"/>
            <rFont val="Arial"/>
            <family val="2"/>
          </rPr>
          <t>Ô chỉ tiêu có định dạng số. Đơn vị tính x 1 (hoặc %)</t>
        </r>
      </text>
    </comment>
    <comment ref="F14" authorId="0" shapeId="0" xr:uid="{00000000-0006-0000-0900-000032000000}">
      <text>
        <r>
          <rPr>
            <sz val="10"/>
            <rFont val="Arial"/>
            <family val="2"/>
          </rPr>
          <t>Ô chỉ tiêu có định dạng số. Đơn vị tính x 1 (hoặc %)</t>
        </r>
      </text>
    </comment>
    <comment ref="G14" authorId="0" shapeId="0" xr:uid="{00000000-0006-0000-0900-000033000000}">
      <text>
        <r>
          <rPr>
            <sz val="10"/>
            <rFont val="Arial"/>
            <family val="2"/>
          </rPr>
          <t>Ô chỉ tiêu có định dạng số. Đơn vị tính x 1 (hoặc %)</t>
        </r>
      </text>
    </comment>
    <comment ref="C15" authorId="0" shapeId="0" xr:uid="{00000000-0006-0000-0900-000034000000}">
      <text>
        <r>
          <rPr>
            <sz val="10"/>
            <rFont val="Arial"/>
            <family val="2"/>
          </rPr>
          <t>Ô chỉ tiêu có định dạng số. Đơn vị tính x 1 (hoặc %)</t>
        </r>
      </text>
    </comment>
    <comment ref="D15" authorId="0" shapeId="0" xr:uid="{00000000-0006-0000-0900-000035000000}">
      <text>
        <r>
          <rPr>
            <sz val="10"/>
            <rFont val="Arial"/>
            <family val="2"/>
          </rPr>
          <t>Ô chỉ tiêu có định dạng số. Đơn vị tính x 1 (hoặc %)</t>
        </r>
      </text>
    </comment>
    <comment ref="E15" authorId="0" shapeId="0" xr:uid="{00000000-0006-0000-0900-000036000000}">
      <text>
        <r>
          <rPr>
            <sz val="10"/>
            <rFont val="Arial"/>
            <family val="2"/>
          </rPr>
          <t>Ô chỉ tiêu có định dạng số. Đơn vị tính x 1 (hoặc %)</t>
        </r>
      </text>
    </comment>
    <comment ref="F15" authorId="0" shapeId="0" xr:uid="{00000000-0006-0000-0900-000037000000}">
      <text>
        <r>
          <rPr>
            <sz val="10"/>
            <rFont val="Arial"/>
            <family val="2"/>
          </rPr>
          <t>Ô chỉ tiêu có định dạng số. Đơn vị tính x 1 (hoặc %)</t>
        </r>
      </text>
    </comment>
    <comment ref="G15" authorId="0" shapeId="0" xr:uid="{00000000-0006-0000-0900-000038000000}">
      <text>
        <r>
          <rPr>
            <sz val="10"/>
            <rFont val="Arial"/>
            <family val="2"/>
          </rPr>
          <t>Ô chỉ tiêu có định dạng số. Đơn vị tính x 1 (hoặc %)</t>
        </r>
      </text>
    </comment>
    <comment ref="C16" authorId="0" shapeId="0" xr:uid="{00000000-0006-0000-0900-000039000000}">
      <text>
        <r>
          <rPr>
            <sz val="10"/>
            <rFont val="Arial"/>
            <family val="2"/>
          </rPr>
          <t>Ô chỉ tiêu có định dạng số. Đơn vị tính x 1 (hoặc %)</t>
        </r>
      </text>
    </comment>
    <comment ref="D16" authorId="0" shapeId="0" xr:uid="{00000000-0006-0000-0900-00003A000000}">
      <text>
        <r>
          <rPr>
            <sz val="10"/>
            <rFont val="Arial"/>
            <family val="2"/>
          </rPr>
          <t>Ô chỉ tiêu có định dạng số. Đơn vị tính x 1 (hoặc %)</t>
        </r>
      </text>
    </comment>
    <comment ref="E16" authorId="0" shapeId="0" xr:uid="{00000000-0006-0000-0900-00003B000000}">
      <text>
        <r>
          <rPr>
            <sz val="10"/>
            <rFont val="Arial"/>
            <family val="2"/>
          </rPr>
          <t>Ô chỉ tiêu có định dạng số. Đơn vị tính x 1 (hoặc %)</t>
        </r>
      </text>
    </comment>
    <comment ref="F16" authorId="0" shapeId="0" xr:uid="{00000000-0006-0000-0900-00003C000000}">
      <text>
        <r>
          <rPr>
            <sz val="10"/>
            <rFont val="Arial"/>
            <family val="2"/>
          </rPr>
          <t>Ô chỉ tiêu có định dạng số. Đơn vị tính x 1 (hoặc %)</t>
        </r>
      </text>
    </comment>
    <comment ref="G16" authorId="0" shapeId="0" xr:uid="{00000000-0006-0000-0900-00003D00000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<sst xmlns="http://schemas.openxmlformats.org/spreadsheetml/2006/main" count="1420" uniqueCount="383">
  <si>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</si>
  <si>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</si>
  <si>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</si>
  <si>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</si>
  <si>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</si>
  <si>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</si>
  <si>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</si>
  <si>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</si>
  <si>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</si>
  <si>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</si>
  <si>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</si>
  <si>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</si>
  <si>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</si>
  <si>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</si>
  <si>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</si>
  <si>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</si>
  <si>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</si>
  <si>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</si>
  <si>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</si>
  <si>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</si>
  <si>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</si>
  <si>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</si>
  <si>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</si>
  <si>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</si>
  <si>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</si>
  <si>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</si>
  <si>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</si>
  <si>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</si>
  <si>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</si>
  <si>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</si>
  <si>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</si>
  <si>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</si>
  <si>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</si>
  <si>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</si>
  <si>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</si>
  <si>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</si>
  <si>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</si>
  <si>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</si>
  <si>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</si>
  <si>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</si>
  <si>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</si>
  <si>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</si>
  <si>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</si>
  <si>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</si>
  <si>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</si>
  <si>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</si>
  <si>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</si>
  <si>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</si>
  <si>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</si>
  <si>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</si>
  <si>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</si>
  <si>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</si>
  <si>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</si>
  <si>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</si>
  <si>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</si>
  <si>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</si>
  <si>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</si>
  <si>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</si>
  <si>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</si>
  <si>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</si>
  <si>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</si>
  <si>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</si>
  <si>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</si>
  <si>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</si>
  <si>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</si>
  <si>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</si>
  <si>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</si>
  <si>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</si>
  <si>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</si>
  <si>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</si>
  <si>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</si>
  <si>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</si>
  <si>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</si>
  <si>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</si>
  <si>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</si>
  <si>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</si>
  <si>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</si>
  <si>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</si>
  <si>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</si>
  <si>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</si>
  <si>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</si>
  <si>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</si>
  <si>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</si>
  <si>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</si>
  <si>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</si>
  <si>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</si>
  <si>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</si>
  <si>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</si>
  <si>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</si>
  <si>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</si>
  <si>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</si>
  <si>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</si>
  <si>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</si>
  <si>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</si>
  <si>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</si>
  <si>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</si>
  <si>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</si>
  <si>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</si>
  <si>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</si>
  <si>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</si>
  <si>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</si>
  <si>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</si>
  <si>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</si>
  <si>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</si>
  <si>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</si>
  <si>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</si>
  <si>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</si>
  <si>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</si>
  <si>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</si>
  <si>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</si>
  <si>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</si>
  <si>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</si>
  <si>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</si>
  <si>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</si>
  <si>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</si>
  <si>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</si>
  <si>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</si>
  <si>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</si>
  <si>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</si>
  <si>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</si>
  <si>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</si>
  <si>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</si>
  <si>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</si>
  <si>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</si>
  <si>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</si>
  <si>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</si>
  <si>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</si>
  <si>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</si>
  <si>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</si>
  <si>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</si>
  <si>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</si>
  <si>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</si>
  <si>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</si>
  <si>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</si>
  <si>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</si>
  <si>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</si>
  <si>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</si>
  <si>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</si>
  <si>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</si>
  <si>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</si>
  <si>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</si>
  <si>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</si>
  <si>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</si>
  <si>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</si>
  <si>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</si>
  <si>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</si>
  <si>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</si>
  <si>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</si>
  <si>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</si>
  <si>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</si>
  <si>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</si>
  <si>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</si>
  <si>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</si>
  <si>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</si>
  <si>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</si>
  <si>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</si>
  <si>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</si>
  <si>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</si>
  <si>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</si>
  <si>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</si>
  <si>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</si>
  <si>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</si>
  <si>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</si>
  <si>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</si>
  <si>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</si>
  <si>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</si>
  <si>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</si>
  <si>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</si>
  <si>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</si>
  <si>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</si>
  <si>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</si>
  <si>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</si>
  <si>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</si>
  <si>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</si>
  <si>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</si>
  <si>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</si>
  <si>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</si>
  <si>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</si>
  <si>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</si>
  <si>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</si>
  <si>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</si>
  <si>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</si>
  <si>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</si>
  <si>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</si>
  <si>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</si>
  <si>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</si>
  <si>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</si>
  <si>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</si>
  <si>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</si>
  <si>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</si>
  <si>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</si>
  <si>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</si>
  <si>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</si>
  <si>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</si>
  <si>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</si>
  <si>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</si>
  <si>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</si>
  <si>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</si>
  <si>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</si>
  <si>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</si>
  <si>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</si>
  <si>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</si>
  <si>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</si>
  <si>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</si>
  <si>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</si>
  <si>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</si>
  <si>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</si>
  <si>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</si>
  <si>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</si>
  <si>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</si>
  <si>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</si>
  <si>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</si>
  <si>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</si>
  <si>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</si>
  <si>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</si>
  <si>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</si>
  <si>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</si>
  <si>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</si>
  <si>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</si>
  <si>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</si>
  <si>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</si>
  <si>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</si>
  <si>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</si>
  <si>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</si>
  <si>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</si>
  <si>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</si>
  <si>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</si>
  <si>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</si>
  <si>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</si>
  <si>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</si>
  <si>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</si>
  <si>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</si>
  <si>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</si>
  <si>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</si>
  <si>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</si>
  <si>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</si>
  <si>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</si>
  <si>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</si>
  <si>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</si>
  <si>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</si>
  <si>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</si>
  <si>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</si>
  <si>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</si>
  <si>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</si>
  <si>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</si>
  <si>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</si>
  <si>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</si>
  <si>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</si>
  <si>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</si>
  <si>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</si>
  <si>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</si>
  <si>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</si>
  <si>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</si>
  <si>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</si>
  <si>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</si>
  <si>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</si>
  <si>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</si>
  <si>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</si>
  <si>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</si>
  <si>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</si>
  <si>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</si>
  <si>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</si>
  <si>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</si>
  <si>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</si>
  <si>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</si>
  <si>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</si>
  <si>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</si>
  <si>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</si>
  <si>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</si>
  <si>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</si>
  <si>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</si>
  <si>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</si>
  <si>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</si>
  <si>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</si>
  <si>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</si>
  <si>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</si>
  <si>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</si>
  <si>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</si>
  <si>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</si>
  <si>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</si>
  <si>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</si>
  <si>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</si>
  <si>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</si>
  <si>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</si>
  <si>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</si>
  <si>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</si>
  <si>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</si>
  <si>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</si>
  <si>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</si>
  <si>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</si>
  <si>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</si>
  <si>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</si>
  <si>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</si>
  <si>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</si>
  <si>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</si>
  <si>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</si>
  <si>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</si>
  <si>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</si>
  <si>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</si>
  <si>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</si>
  <si>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</si>
  <si>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</si>
  <si>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</si>
  <si>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</si>
  <si>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</si>
  <si>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</si>
  <si>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</si>
  <si>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</si>
  <si>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</si>
  <si>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</si>
  <si>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</si>
  <si>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</si>
  <si>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</si>
  <si>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</si>
  <si>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</si>
  <si>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</si>
  <si>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</si>
  <si>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</si>
  <si>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</si>
  <si>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</si>
  <si>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</si>
  <si>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</si>
  <si>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</si>
  <si>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</si>
  <si>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</si>
  <si>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</si>
  <si>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</si>
  <si>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</si>
  <si>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</si>
  <si>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</si>
  <si>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</si>
  <si>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</si>
  <si>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</si>
  <si>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</si>
  <si>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</si>
  <si>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</si>
  <si>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</si>
  <si>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</si>
  <si>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</si>
  <si>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</si>
  <si>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</si>
  <si>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</si>
  <si>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</si>
  <si>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02 tháng 04 năm 2026</t>
  </si>
  <si>
    <t>Tháng</t>
  </si>
  <si>
    <t>2026</t>
  </si>
  <si>
    <t>Vũ Quang Phan</t>
  </si>
  <si>
    <t>Phí Tuấn Thành</t>
  </si>
  <si>
    <t>Phó phòng Dịch vụ nghiệp vụ giám sát Quỹ</t>
  </si>
  <si>
    <t>Tổng Giám đốc</t>
  </si>
  <si>
    <t>…</t>
  </si>
  <si>
    <t>BID</t>
  </si>
  <si>
    <t>CTG</t>
  </si>
  <si>
    <t>FPT</t>
  </si>
  <si>
    <t>HDB</t>
  </si>
  <si>
    <t>HPG</t>
  </si>
  <si>
    <t>MBB</t>
  </si>
  <si>
    <t>MCH</t>
  </si>
  <si>
    <t>MSN</t>
  </si>
  <si>
    <t>MWG</t>
  </si>
  <si>
    <t>SSI</t>
  </si>
  <si>
    <t>STB</t>
  </si>
  <si>
    <t>TPB</t>
  </si>
  <si>
    <t>VCB</t>
  </si>
  <si>
    <t>VHM</t>
  </si>
  <si>
    <t>VIB</t>
  </si>
  <si>
    <t>VNM</t>
  </si>
  <si>
    <t>VPB</t>
  </si>
  <si>
    <t>VPX</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</si>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</sst>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_);_(@_)"/>
    <numFmt numFmtId="166" formatCode="_(* #,##0_);_(* \(#,##0\);_(* &quot;-&quot;??_);_(@_)"/>
    <numFmt numFmtId="167" formatCode="_(\ #,##0.00_);_(\ \(#,##0.00\);_(\ \-_);_(@_)"/>
  </numFmts>
  <fonts count="15">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164" fontId="14" fillId="0" borderId="0" applyFont="0" applyFill="0" applyBorder="0" applyAlignment="0" applyProtection="0"/>
  </cellStyleXfs>
  <cellXfs count="43">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xf numFmtId="165" fontId="11"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5" fontId="6" fillId="0" borderId="1" xfId="0" applyNumberFormat="1" applyFont="1" applyBorder="1" applyAlignment="1">
      <alignment horizontal="right" vertical="top"/>
    </xf>
    <xf numFmtId="167" fontId="6" fillId="0" borderId="1" xfId="0" applyNumberFormat="1" applyFont="1" applyBorder="1" applyAlignment="1">
      <alignment horizontal="right" vertical="top"/>
    </xf>
    <xf numFmtId="2" fontId="2" fillId="0" borderId="1" xfId="2" applyNumberFormat="1" applyFont="1" applyBorder="1" applyAlignment="1">
      <alignment horizontal="left"/>
    </xf>
    <xf numFmtId="166" fontId="2" fillId="0" borderId="1" xfId="3" applyNumberFormat="1" applyFont="1" applyBorder="1" applyAlignment="1">
      <alignment horizontal="right" vertical="top"/>
    </xf>
    <xf numFmtId="165"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6" fontId="4" fillId="0" borderId="1" xfId="3" applyNumberFormat="1" applyFont="1" applyBorder="1" applyAlignment="1">
      <alignment horizontal="right" vertical="top"/>
    </xf>
    <xf numFmtId="165"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5" fontId="2" fillId="0" borderId="1" xfId="2" applyNumberFormat="1" applyFont="1" applyBorder="1" applyAlignment="1">
      <alignment horizontal="right" vertical="top"/>
    </xf>
    <xf numFmtId="2" fontId="2" fillId="2" borderId="1" xfId="2" applyNumberFormat="1" applyFont="1" applyFill="1" applyBorder="1" applyAlignment="1">
      <alignment horizontal="right" vertical="top"/>
    </xf>
    <xf numFmtId="0" fontId="12" fillId="2" borderId="1" xfId="0" applyFont="1" applyFill="1" applyBorder="1" applyAlignment="1">
      <alignment horizontal="right" vertical="top"/>
    </xf>
    <xf numFmtId="10" fontId="11" fillId="0" borderId="1" xfId="1" applyNumberFormat="1" applyFont="1" applyBorder="1" applyAlignment="1">
      <alignment horizontal="right" vertical="top"/>
    </xf>
    <xf numFmtId="10" fontId="6" fillId="0" borderId="1" xfId="1" applyNumberFormat="1" applyFont="1" applyBorder="1" applyAlignment="1">
      <alignment horizontal="right" vertical="top"/>
    </xf>
  </cellXfs>
  <cellStyles count="4">
    <cellStyle name="Comma 2" xfId="3" xr:uid="{60AD534F-552E-4FFD-A922-2227AD7479D8}"/>
    <cellStyle name="Normal" xfId="0" builtinId="0"/>
    <cellStyle name="Normal 2" xfId="2" xr:uid="{18294810-B520-4478-B2C9-D8CC58A21DA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38"/>
  <sheetViews>
    <sheetView tabSelected="1" workbookViewId="0">
      <selection activeCell="A37" sqref="A37:C38"/>
    </sheetView>
  </sheetViews>
  <sheetFormatPr defaultRowHeight="13.2"/>
  <cols>
    <col min="1" max="1" width="32.77734375" customWidth="1"/>
    <col min="2" max="2" width="8.5546875" customWidth="1"/>
    <col min="3" max="3" width="81.21875" customWidth="1"/>
    <col min="4" max="4" width="37" customWidth="1"/>
  </cols>
  <sheetData>
    <row r="1" spans="1:4" ht="15" customHeight="1">
      <c r="A1" s="22" t="s">
        <v>0</v>
      </c>
      <c r="B1" s="22"/>
      <c r="C1" s="22"/>
      <c r="D1" s="22"/>
    </row>
    <row r="2" spans="1:4" ht="9" customHeight="1">
      <c r="A2" s="22"/>
      <c r="B2" s="22"/>
      <c r="C2" s="22"/>
      <c r="D2" s="22"/>
    </row>
    <row r="3" spans="1:4" ht="15" customHeight="1">
      <c r="A3" s="1" t="s">
        <v>1</v>
      </c>
      <c r="B3" s="1" t="s">
        <v>1</v>
      </c>
      <c r="C3" s="2" t="s">
        <v>2</v>
      </c>
      <c r="D3" s="1" t="s">
        <v>344</v>
      </c>
    </row>
    <row r="4" spans="1:4" ht="15" customHeight="1">
      <c r="A4" s="1" t="s">
        <v>1</v>
      </c>
      <c r="B4" s="1" t="s">
        <v>1</v>
      </c>
      <c r="C4" s="2" t="s">
        <v>3</v>
      </c>
      <c r="D4" s="1" t="s">
        <v>19</v>
      </c>
    </row>
    <row r="5" spans="1:4" ht="15" customHeight="1">
      <c r="A5" s="1" t="s">
        <v>1</v>
      </c>
      <c r="B5" s="1" t="s">
        <v>1</v>
      </c>
      <c r="C5" s="2" t="s">
        <v>4</v>
      </c>
      <c r="D5" s="1" t="s">
        <v>345</v>
      </c>
    </row>
    <row r="6" spans="1:4" ht="15" customHeight="1">
      <c r="A6" s="1" t="s">
        <v>1</v>
      </c>
      <c r="B6" s="1" t="s">
        <v>1</v>
      </c>
      <c r="C6" s="1" t="s">
        <v>1</v>
      </c>
      <c r="D6" s="1" t="s">
        <v>1</v>
      </c>
    </row>
    <row r="7" spans="1:4" ht="15" customHeight="1">
      <c r="A7" s="23" t="s">
        <v>5</v>
      </c>
      <c r="B7" s="23"/>
      <c r="C7" s="1" t="s">
        <v>340</v>
      </c>
      <c r="D7" s="1" t="s">
        <v>1</v>
      </c>
    </row>
    <row r="8" spans="1:4" ht="15" customHeight="1">
      <c r="A8" s="23" t="s">
        <v>6</v>
      </c>
      <c r="B8" s="23"/>
      <c r="C8" s="1" t="s">
        <v>341</v>
      </c>
      <c r="D8" s="1" t="s">
        <v>1</v>
      </c>
    </row>
    <row r="9" spans="1:4" ht="15" customHeight="1">
      <c r="A9" s="23" t="s">
        <v>7</v>
      </c>
      <c r="B9" s="23"/>
      <c r="C9" s="1" t="s">
        <v>342</v>
      </c>
      <c r="D9" s="1" t="s">
        <v>1</v>
      </c>
    </row>
    <row r="10" spans="1:4" ht="15" customHeight="1">
      <c r="A10" s="23" t="s">
        <v>8</v>
      </c>
      <c r="B10" s="23"/>
      <c r="C10" s="1" t="s">
        <v>343</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21" t="s">
        <v>56</v>
      </c>
      <c r="B33" s="21"/>
      <c r="C33" s="21" t="s">
        <v>57</v>
      </c>
      <c r="D33" s="21"/>
    </row>
    <row r="34" spans="1:4" ht="15" customHeight="1">
      <c r="A34" s="20" t="s">
        <v>58</v>
      </c>
      <c r="B34" s="20"/>
      <c r="C34" s="20" t="s">
        <v>58</v>
      </c>
      <c r="D34" s="20"/>
    </row>
    <row r="35" spans="1:4" ht="15" customHeight="1">
      <c r="A35" s="1" t="s">
        <v>1</v>
      </c>
      <c r="B35" s="1" t="s">
        <v>1</v>
      </c>
      <c r="C35" s="1" t="s">
        <v>1</v>
      </c>
      <c r="D35" s="1" t="s">
        <v>1</v>
      </c>
    </row>
    <row r="37" spans="1:4">
      <c r="A37" t="s">
        <v>346</v>
      </c>
      <c r="C37" t="s">
        <v>347</v>
      </c>
    </row>
    <row r="38" spans="1:4">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G16"/>
  <sheetViews>
    <sheetView workbookViewId="0">
      <selection sqref="A1:A2"/>
    </sheetView>
  </sheetViews>
  <sheetFormatPr defaultRowHeight="13.2"/>
  <cols>
    <col min="1" max="1" width="6.77734375" customWidth="1"/>
    <col min="2" max="2" width="40.5546875" customWidth="1"/>
    <col min="3" max="6" width="13.77734375" customWidth="1"/>
    <col min="7" max="7" width="14.5546875" customWidth="1"/>
  </cols>
  <sheetData>
    <row r="1" spans="1:7" ht="15" customHeight="1">
      <c r="A1" s="25" t="s">
        <v>10</v>
      </c>
      <c r="B1" s="25" t="s">
        <v>122</v>
      </c>
      <c r="C1" s="25" t="s">
        <v>209</v>
      </c>
      <c r="D1" s="25"/>
      <c r="E1" s="25" t="s">
        <v>210</v>
      </c>
      <c r="F1" s="25"/>
      <c r="G1" s="25" t="s">
        <v>290</v>
      </c>
    </row>
    <row r="2" spans="1:7" ht="15" customHeight="1">
      <c r="A2" s="25"/>
      <c r="B2" s="25"/>
      <c r="C2" s="7" t="s">
        <v>281</v>
      </c>
      <c r="D2" s="7" t="s">
        <v>287</v>
      </c>
      <c r="E2" s="7" t="s">
        <v>281</v>
      </c>
      <c r="F2" s="7" t="s">
        <v>287</v>
      </c>
      <c r="G2" s="25"/>
    </row>
    <row r="3" spans="1:7" ht="15" customHeight="1">
      <c r="A3" s="8" t="s">
        <v>63</v>
      </c>
      <c r="B3" s="8" t="s">
        <v>291</v>
      </c>
      <c r="C3" s="8" t="s">
        <v>1</v>
      </c>
      <c r="D3" s="8" t="s">
        <v>1</v>
      </c>
      <c r="E3" s="8" t="s">
        <v>1</v>
      </c>
      <c r="F3" s="8" t="s">
        <v>1</v>
      </c>
      <c r="G3" s="8" t="s">
        <v>1</v>
      </c>
    </row>
    <row r="4" spans="1:7" ht="15" customHeight="1">
      <c r="A4" s="5" t="s">
        <v>1</v>
      </c>
      <c r="B4" s="5" t="s">
        <v>81</v>
      </c>
      <c r="C4" s="5" t="s">
        <v>1</v>
      </c>
      <c r="D4" s="5" t="s">
        <v>1</v>
      </c>
      <c r="E4" s="5" t="s">
        <v>1</v>
      </c>
      <c r="F4" s="5" t="s">
        <v>1</v>
      </c>
      <c r="G4" s="5" t="s">
        <v>1</v>
      </c>
    </row>
    <row r="5" spans="1:7" ht="15" customHeight="1">
      <c r="A5" s="5" t="s">
        <v>1</v>
      </c>
      <c r="B5" s="5" t="s">
        <v>84</v>
      </c>
      <c r="C5" s="5" t="s">
        <v>1</v>
      </c>
      <c r="D5" s="5" t="s">
        <v>1</v>
      </c>
      <c r="E5" s="5" t="s">
        <v>1</v>
      </c>
      <c r="F5" s="5" t="s">
        <v>1</v>
      </c>
      <c r="G5" s="5" t="s">
        <v>1</v>
      </c>
    </row>
    <row r="6" spans="1:7" ht="15" customHeight="1">
      <c r="A6" s="5" t="s">
        <v>1</v>
      </c>
      <c r="B6" s="5" t="s">
        <v>292</v>
      </c>
      <c r="C6" s="5" t="s">
        <v>1</v>
      </c>
      <c r="D6" s="5" t="s">
        <v>1</v>
      </c>
      <c r="E6" s="5" t="s">
        <v>1</v>
      </c>
      <c r="F6" s="5" t="s">
        <v>1</v>
      </c>
      <c r="G6" s="5" t="s">
        <v>1</v>
      </c>
    </row>
    <row r="7" spans="1:7" ht="15" customHeight="1">
      <c r="A7" s="5" t="s">
        <v>71</v>
      </c>
      <c r="B7" s="5" t="s">
        <v>71</v>
      </c>
      <c r="C7" s="5" t="s">
        <v>71</v>
      </c>
      <c r="D7" s="5" t="s">
        <v>71</v>
      </c>
      <c r="E7" s="5" t="s">
        <v>71</v>
      </c>
      <c r="F7" s="5" t="s">
        <v>71</v>
      </c>
      <c r="G7" s="5" t="s">
        <v>71</v>
      </c>
    </row>
    <row r="8" spans="1:7" ht="15" customHeight="1">
      <c r="A8" s="8" t="s">
        <v>101</v>
      </c>
      <c r="B8" s="8" t="s">
        <v>293</v>
      </c>
      <c r="C8" s="8" t="s">
        <v>1</v>
      </c>
      <c r="D8" s="8" t="s">
        <v>1</v>
      </c>
      <c r="E8" s="8" t="s">
        <v>1</v>
      </c>
      <c r="F8" s="8" t="s">
        <v>1</v>
      </c>
      <c r="G8" s="8" t="s">
        <v>1</v>
      </c>
    </row>
    <row r="9" spans="1:7" ht="15" customHeight="1">
      <c r="A9" s="5" t="s">
        <v>1</v>
      </c>
      <c r="B9" s="5" t="s">
        <v>294</v>
      </c>
      <c r="C9" s="5" t="s">
        <v>1</v>
      </c>
      <c r="D9" s="5" t="s">
        <v>1</v>
      </c>
      <c r="E9" s="5" t="s">
        <v>1</v>
      </c>
      <c r="F9" s="5" t="s">
        <v>1</v>
      </c>
      <c r="G9" s="5" t="s">
        <v>1</v>
      </c>
    </row>
    <row r="10" spans="1:7" ht="15" customHeight="1">
      <c r="A10" s="5" t="s">
        <v>71</v>
      </c>
      <c r="B10" s="5" t="s">
        <v>71</v>
      </c>
      <c r="C10" s="5" t="s">
        <v>71</v>
      </c>
      <c r="D10" s="5" t="s">
        <v>71</v>
      </c>
      <c r="E10" s="5" t="s">
        <v>71</v>
      </c>
      <c r="F10" s="5" t="s">
        <v>71</v>
      </c>
      <c r="G10" s="5" t="s">
        <v>71</v>
      </c>
    </row>
    <row r="11" spans="1:7" ht="15" customHeight="1">
      <c r="A11" s="5" t="s">
        <v>1</v>
      </c>
      <c r="B11" s="5" t="s">
        <v>295</v>
      </c>
      <c r="C11" s="5" t="s">
        <v>1</v>
      </c>
      <c r="D11" s="5" t="s">
        <v>1</v>
      </c>
      <c r="E11" s="5" t="s">
        <v>1</v>
      </c>
      <c r="F11" s="5" t="s">
        <v>1</v>
      </c>
      <c r="G11" s="5" t="s">
        <v>1</v>
      </c>
    </row>
    <row r="12" spans="1:7" ht="15" customHeight="1">
      <c r="A12" s="5" t="s">
        <v>71</v>
      </c>
      <c r="B12" s="5" t="s">
        <v>71</v>
      </c>
      <c r="C12" s="5" t="s">
        <v>71</v>
      </c>
      <c r="D12" s="5" t="s">
        <v>71</v>
      </c>
      <c r="E12" s="5" t="s">
        <v>71</v>
      </c>
      <c r="F12" s="5" t="s">
        <v>71</v>
      </c>
      <c r="G12" s="5" t="s">
        <v>71</v>
      </c>
    </row>
    <row r="13" spans="1:7" ht="15" customHeight="1">
      <c r="A13" s="8" t="s">
        <v>149</v>
      </c>
      <c r="B13" s="8" t="s">
        <v>296</v>
      </c>
      <c r="C13" s="8" t="s">
        <v>1</v>
      </c>
      <c r="D13" s="8" t="s">
        <v>1</v>
      </c>
      <c r="E13" s="8" t="s">
        <v>1</v>
      </c>
      <c r="F13" s="8" t="s">
        <v>1</v>
      </c>
      <c r="G13" s="8" t="s">
        <v>1</v>
      </c>
    </row>
    <row r="14" spans="1:7" ht="15" customHeight="1">
      <c r="A14" s="8" t="s">
        <v>152</v>
      </c>
      <c r="B14" s="8" t="s">
        <v>297</v>
      </c>
      <c r="C14" s="8" t="s">
        <v>1</v>
      </c>
      <c r="D14" s="8" t="s">
        <v>1</v>
      </c>
      <c r="E14" s="8" t="s">
        <v>1</v>
      </c>
      <c r="F14" s="8" t="s">
        <v>1</v>
      </c>
      <c r="G14" s="8" t="s">
        <v>1</v>
      </c>
    </row>
    <row r="15" spans="1:7" ht="15" customHeight="1">
      <c r="A15" s="5" t="s">
        <v>1</v>
      </c>
      <c r="B15" s="5" t="s">
        <v>298</v>
      </c>
      <c r="C15" s="5" t="s">
        <v>1</v>
      </c>
      <c r="D15" s="5" t="s">
        <v>1</v>
      </c>
      <c r="E15" s="5" t="s">
        <v>1</v>
      </c>
      <c r="F15" s="5" t="s">
        <v>1</v>
      </c>
      <c r="G15" s="5" t="s">
        <v>1</v>
      </c>
    </row>
    <row r="16" spans="1:7" ht="15" customHeight="1">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H21"/>
  <sheetViews>
    <sheetView workbookViewId="0">
      <selection sqref="A1:A2"/>
    </sheetView>
  </sheetViews>
  <sheetFormatPr defaultRowHeight="13.2"/>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c r="A1" s="25" t="s">
        <v>10</v>
      </c>
      <c r="B1" s="25" t="s">
        <v>299</v>
      </c>
      <c r="C1" s="25" t="s">
        <v>182</v>
      </c>
      <c r="D1" s="25" t="s">
        <v>183</v>
      </c>
      <c r="E1" s="25"/>
      <c r="F1" s="25" t="s">
        <v>184</v>
      </c>
      <c r="G1" s="25"/>
      <c r="H1" s="25" t="s">
        <v>300</v>
      </c>
    </row>
    <row r="2" spans="1:8" ht="15" customHeight="1">
      <c r="A2" s="25"/>
      <c r="B2" s="25"/>
      <c r="C2" s="25"/>
      <c r="D2" s="7" t="s">
        <v>281</v>
      </c>
      <c r="E2" s="7" t="s">
        <v>287</v>
      </c>
      <c r="F2" s="7" t="s">
        <v>281</v>
      </c>
      <c r="G2" s="7" t="s">
        <v>287</v>
      </c>
      <c r="H2" s="25"/>
    </row>
    <row r="3" spans="1:8" ht="15" customHeight="1">
      <c r="A3" s="8" t="s">
        <v>63</v>
      </c>
      <c r="B3" s="8" t="s">
        <v>301</v>
      </c>
      <c r="C3" s="8" t="s">
        <v>1</v>
      </c>
      <c r="D3" s="8" t="s">
        <v>1</v>
      </c>
      <c r="E3" s="8" t="s">
        <v>1</v>
      </c>
      <c r="F3" s="8" t="s">
        <v>1</v>
      </c>
      <c r="G3" s="8" t="s">
        <v>1</v>
      </c>
      <c r="H3" s="8" t="s">
        <v>1</v>
      </c>
    </row>
    <row r="4" spans="1:8" ht="15" customHeight="1">
      <c r="A4" s="5" t="s">
        <v>71</v>
      </c>
      <c r="B4" s="5" t="s">
        <v>71</v>
      </c>
      <c r="C4" s="5" t="s">
        <v>71</v>
      </c>
      <c r="D4" s="5" t="s">
        <v>71</v>
      </c>
      <c r="E4" s="5" t="s">
        <v>71</v>
      </c>
      <c r="F4" s="5" t="s">
        <v>71</v>
      </c>
      <c r="G4" s="5" t="s">
        <v>71</v>
      </c>
      <c r="H4" s="5" t="s">
        <v>71</v>
      </c>
    </row>
    <row r="5" spans="1:8" ht="15" customHeight="1">
      <c r="A5" s="5" t="s">
        <v>1</v>
      </c>
      <c r="B5" s="5" t="s">
        <v>185</v>
      </c>
      <c r="C5" s="5" t="s">
        <v>1</v>
      </c>
      <c r="D5" s="5" t="s">
        <v>1</v>
      </c>
      <c r="E5" s="5" t="s">
        <v>1</v>
      </c>
      <c r="F5" s="5" t="s">
        <v>1</v>
      </c>
      <c r="G5" s="5" t="s">
        <v>1</v>
      </c>
      <c r="H5" s="5" t="s">
        <v>1</v>
      </c>
    </row>
    <row r="6" spans="1:8" ht="15" customHeight="1">
      <c r="A6" s="8" t="s">
        <v>101</v>
      </c>
      <c r="B6" s="8" t="s">
        <v>302</v>
      </c>
      <c r="C6" s="8" t="s">
        <v>1</v>
      </c>
      <c r="D6" s="8" t="s">
        <v>1</v>
      </c>
      <c r="E6" s="8" t="s">
        <v>1</v>
      </c>
      <c r="F6" s="8" t="s">
        <v>1</v>
      </c>
      <c r="G6" s="8" t="s">
        <v>1</v>
      </c>
      <c r="H6" s="8" t="s">
        <v>1</v>
      </c>
    </row>
    <row r="7" spans="1:8" ht="15" customHeight="1">
      <c r="A7" s="5" t="s">
        <v>71</v>
      </c>
      <c r="B7" s="5" t="s">
        <v>71</v>
      </c>
      <c r="C7" s="5" t="s">
        <v>71</v>
      </c>
      <c r="D7" s="5" t="s">
        <v>71</v>
      </c>
      <c r="E7" s="5" t="s">
        <v>71</v>
      </c>
      <c r="F7" s="5" t="s">
        <v>71</v>
      </c>
      <c r="G7" s="5" t="s">
        <v>71</v>
      </c>
      <c r="H7" s="5" t="s">
        <v>71</v>
      </c>
    </row>
    <row r="8" spans="1:8" ht="15" customHeight="1">
      <c r="A8" s="5" t="s">
        <v>1</v>
      </c>
      <c r="B8" s="5" t="s">
        <v>185</v>
      </c>
      <c r="C8" s="5" t="s">
        <v>1</v>
      </c>
      <c r="D8" s="5" t="s">
        <v>1</v>
      </c>
      <c r="E8" s="5" t="s">
        <v>1</v>
      </c>
      <c r="F8" s="5" t="s">
        <v>1</v>
      </c>
      <c r="G8" s="5" t="s">
        <v>1</v>
      </c>
      <c r="H8" s="5" t="s">
        <v>1</v>
      </c>
    </row>
    <row r="9" spans="1:8" ht="15" customHeight="1">
      <c r="A9" s="8" t="s">
        <v>149</v>
      </c>
      <c r="B9" s="8" t="s">
        <v>303</v>
      </c>
      <c r="C9" s="8" t="s">
        <v>1</v>
      </c>
      <c r="D9" s="8" t="s">
        <v>1</v>
      </c>
      <c r="E9" s="8" t="s">
        <v>1</v>
      </c>
      <c r="F9" s="8" t="s">
        <v>1</v>
      </c>
      <c r="G9" s="8" t="s">
        <v>1</v>
      </c>
      <c r="H9" s="8" t="s">
        <v>1</v>
      </c>
    </row>
    <row r="10" spans="1:8" ht="15" customHeight="1">
      <c r="A10" s="5" t="s">
        <v>71</v>
      </c>
      <c r="B10" s="5" t="s">
        <v>71</v>
      </c>
      <c r="C10" s="5" t="s">
        <v>71</v>
      </c>
      <c r="D10" s="5" t="s">
        <v>71</v>
      </c>
      <c r="E10" s="5" t="s">
        <v>71</v>
      </c>
      <c r="F10" s="5" t="s">
        <v>71</v>
      </c>
      <c r="G10" s="5" t="s">
        <v>71</v>
      </c>
      <c r="H10" s="5" t="s">
        <v>71</v>
      </c>
    </row>
    <row r="11" spans="1:8" ht="15" customHeight="1">
      <c r="A11" s="5" t="s">
        <v>1</v>
      </c>
      <c r="B11" s="5" t="s">
        <v>185</v>
      </c>
      <c r="C11" s="5" t="s">
        <v>1</v>
      </c>
      <c r="D11" s="5" t="s">
        <v>1</v>
      </c>
      <c r="E11" s="5" t="s">
        <v>1</v>
      </c>
      <c r="F11" s="5" t="s">
        <v>1</v>
      </c>
      <c r="G11" s="5" t="s">
        <v>1</v>
      </c>
      <c r="H11" s="5" t="s">
        <v>1</v>
      </c>
    </row>
    <row r="12" spans="1:8" ht="15" customHeight="1">
      <c r="A12" s="8" t="s">
        <v>152</v>
      </c>
      <c r="B12" s="8" t="s">
        <v>304</v>
      </c>
      <c r="C12" s="8" t="s">
        <v>1</v>
      </c>
      <c r="D12" s="8" t="s">
        <v>1</v>
      </c>
      <c r="E12" s="8" t="s">
        <v>1</v>
      </c>
      <c r="F12" s="8" t="s">
        <v>1</v>
      </c>
      <c r="G12" s="8" t="s">
        <v>1</v>
      </c>
      <c r="H12" s="8" t="s">
        <v>1</v>
      </c>
    </row>
    <row r="13" spans="1:8" ht="15" customHeight="1">
      <c r="A13" s="5" t="s">
        <v>71</v>
      </c>
      <c r="B13" s="5" t="s">
        <v>71</v>
      </c>
      <c r="C13" s="5" t="s">
        <v>71</v>
      </c>
      <c r="D13" s="5" t="s">
        <v>71</v>
      </c>
      <c r="E13" s="5" t="s">
        <v>71</v>
      </c>
      <c r="F13" s="5" t="s">
        <v>71</v>
      </c>
      <c r="G13" s="5" t="s">
        <v>71</v>
      </c>
      <c r="H13" s="5" t="s">
        <v>71</v>
      </c>
    </row>
    <row r="14" spans="1:8" ht="15" customHeight="1">
      <c r="A14" s="5" t="s">
        <v>1</v>
      </c>
      <c r="B14" s="5" t="s">
        <v>185</v>
      </c>
      <c r="C14" s="5" t="s">
        <v>1</v>
      </c>
      <c r="D14" s="5" t="s">
        <v>1</v>
      </c>
      <c r="E14" s="5" t="s">
        <v>1</v>
      </c>
      <c r="F14" s="5" t="s">
        <v>1</v>
      </c>
      <c r="G14" s="5" t="s">
        <v>1</v>
      </c>
      <c r="H14" s="5" t="s">
        <v>1</v>
      </c>
    </row>
    <row r="15" spans="1:8" ht="15" customHeight="1">
      <c r="A15" s="8" t="s">
        <v>159</v>
      </c>
      <c r="B15" s="8" t="s">
        <v>305</v>
      </c>
      <c r="C15" s="8" t="s">
        <v>1</v>
      </c>
      <c r="D15" s="8" t="s">
        <v>1</v>
      </c>
      <c r="E15" s="8" t="s">
        <v>1</v>
      </c>
      <c r="F15" s="8" t="s">
        <v>1</v>
      </c>
      <c r="G15" s="8" t="s">
        <v>1</v>
      </c>
      <c r="H15" s="8" t="s">
        <v>1</v>
      </c>
    </row>
    <row r="16" spans="1:8" ht="15" customHeight="1">
      <c r="A16" s="5" t="s">
        <v>71</v>
      </c>
      <c r="B16" s="5" t="s">
        <v>71</v>
      </c>
      <c r="C16" s="5" t="s">
        <v>71</v>
      </c>
      <c r="D16" s="5" t="s">
        <v>71</v>
      </c>
      <c r="E16" s="5" t="s">
        <v>71</v>
      </c>
      <c r="F16" s="5" t="s">
        <v>71</v>
      </c>
      <c r="G16" s="5" t="s">
        <v>71</v>
      </c>
      <c r="H16" s="5" t="s">
        <v>71</v>
      </c>
    </row>
    <row r="17" spans="1:8" ht="15" customHeight="1">
      <c r="A17" s="5" t="s">
        <v>1</v>
      </c>
      <c r="B17" s="5" t="s">
        <v>185</v>
      </c>
      <c r="C17" s="5" t="s">
        <v>1</v>
      </c>
      <c r="D17" s="5" t="s">
        <v>1</v>
      </c>
      <c r="E17" s="5" t="s">
        <v>1</v>
      </c>
      <c r="F17" s="5" t="s">
        <v>1</v>
      </c>
      <c r="G17" s="5" t="s">
        <v>1</v>
      </c>
      <c r="H17" s="5" t="s">
        <v>1</v>
      </c>
    </row>
    <row r="18" spans="1:8" ht="15" customHeight="1">
      <c r="A18" s="8" t="s">
        <v>162</v>
      </c>
      <c r="B18" s="8" t="s">
        <v>306</v>
      </c>
      <c r="C18" s="8" t="s">
        <v>1</v>
      </c>
      <c r="D18" s="8" t="s">
        <v>1</v>
      </c>
      <c r="E18" s="8" t="s">
        <v>1</v>
      </c>
      <c r="F18" s="8" t="s">
        <v>1</v>
      </c>
      <c r="G18" s="8" t="s">
        <v>1</v>
      </c>
      <c r="H18" s="8" t="s">
        <v>1</v>
      </c>
    </row>
    <row r="19" spans="1:8" ht="15" customHeight="1">
      <c r="A19" s="5" t="s">
        <v>71</v>
      </c>
      <c r="B19" s="5" t="s">
        <v>71</v>
      </c>
      <c r="C19" s="5" t="s">
        <v>71</v>
      </c>
      <c r="D19" s="5" t="s">
        <v>71</v>
      </c>
      <c r="E19" s="5" t="s">
        <v>71</v>
      </c>
      <c r="F19" s="5" t="s">
        <v>71</v>
      </c>
      <c r="G19" s="5" t="s">
        <v>71</v>
      </c>
      <c r="H19" s="5" t="s">
        <v>71</v>
      </c>
    </row>
    <row r="20" spans="1:8" ht="15" customHeight="1">
      <c r="A20" s="5" t="s">
        <v>1</v>
      </c>
      <c r="B20" s="5" t="s">
        <v>185</v>
      </c>
      <c r="C20" s="5" t="s">
        <v>1</v>
      </c>
      <c r="D20" s="5" t="s">
        <v>1</v>
      </c>
      <c r="E20" s="5" t="s">
        <v>1</v>
      </c>
      <c r="F20" s="5" t="s">
        <v>1</v>
      </c>
      <c r="G20" s="5" t="s">
        <v>1</v>
      </c>
      <c r="H20" s="5" t="s">
        <v>1</v>
      </c>
    </row>
    <row r="21" spans="1:8" ht="15" customHeight="1">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C3"/>
  <sheetViews>
    <sheetView workbookViewId="0">
      <selection activeCell="C16" sqref="C16"/>
    </sheetView>
  </sheetViews>
  <sheetFormatPr defaultRowHeight="13.2"/>
  <cols>
    <col min="1" max="1" width="6.77734375" customWidth="1"/>
    <col min="2" max="2" width="43" customWidth="1"/>
    <col min="3" max="3" width="41.44140625" customWidth="1"/>
  </cols>
  <sheetData>
    <row r="1" spans="1:3" ht="15" customHeight="1">
      <c r="A1" s="7" t="s">
        <v>10</v>
      </c>
      <c r="B1" s="7" t="s">
        <v>308</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47FF-745A-4DAA-A68D-C49E4EDBB31F}">
  <dimension ref="A1:A874"/>
  <sheetViews>
    <sheetView workbookViewId="0">
      <selection activeCell="A11" sqref="A11"/>
    </sheetView>
  </sheetViews>
  <sheetFormatPr defaultRowHeight="13.2"/>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{'SheetId':'0e67e680-b807-4d33-99c0-7b78881f5ae3','UId':'9cbd5645-d1cc-4c66-9f84-d2f549c40baa','Col':4,'Row':3,'Format':'numberic','Value':'36202717074','TargetCode':''}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{'SheetId':'0e67e680-b807-4d33-99c0-7b78881f5ae3','UId':'99e568e1-5c2c-4711-855d-7b59f3d1cab6','Col':5,'Row':3,'Format':'numberic','Value':'67610020840','TargetCode':''}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{'SheetId':'0e67e680-b807-4d33-99c0-7b78881f5ae3','UId':'c69da7a3-02da-4c71-9ebc-1684c54f1afc','Col':6,'Row':3,'Format':'numberic','Value':'2.55316143579922','TargetCode':''}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{'SheetId':'0e67e680-b807-4d33-99c0-7b78881f5ae3','UId':'ff256832-31a8-4b18-a932-43bc9d1665b9','Col':4,'Row':6,'ColDynamic':4,'RowDynamic':5,'Format':'numberic','Value':'36202717074','TargetCode':''}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{'SheetId':'0e67e680-b807-4d33-99c0-7b78881f5ae3','UId':'a91ef888-5216-4368-893d-4bf54555e048','Col':5,'Row':6,'ColDynamic':5,'RowDynamic':5,'Format':'numberic','Value':'67610020840','TargetCode':''}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{'SheetId':'0e67e680-b807-4d33-99c0-7b78881f5ae3','UId':'0872eb3d-591d-41ae-88b3-07cc186bb076','Col':6,'Row':6,'ColDynamic':6,'RowDynamic':5,'Format':'numberic','Value':'2.55316143579922','TargetCode':''}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{'SheetId':'0e67e680-b807-4d33-99c0-7b78881f5ae3','UId':'c59bc369-ef6c-4ae7-8932-3d3cd7b0f999','Col':4,'Row':8,'ColDynamic':4,'RowDynamic':9,'Format':'numberic','Value':'427151957550','TargetCode':''}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{'SheetId':'0e67e680-b807-4d33-99c0-7b78881f5ae3','UId':'71da1168-8366-41b4-a97a-ac130f3a71ab','Col':5,'Row':8,'ColDynamic':5,'RowDynamic':9,'Format':'numberic','Value':'382129328400','TargetCode':''}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{'SheetId':'0e67e680-b807-4d33-99c0-7b78881f5ae3','UId':'3c022ada-eb27-4aed-bf94-d517130be29a','Col':6,'Row':8,'ColDynamic':6,'RowDynamic':9,'Format':'numberic','Value':'1.61197297449783','TargetCode':''}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{'SheetId':'0e67e680-b807-4d33-99c0-7b78881f5ae3','UId':'aaa47aee-de9e-4a72-aaac-e89970beaace','Col':4,'Row':13,'ColDynamic':4,'RowDynamic':12,'Format':'numberic','Value':'0','TargetCode':''}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{'SheetId':'0e67e680-b807-4d33-99c0-7b78881f5ae3','UId':'c31cdabe-83ce-456c-8300-7b06d46f81cc','Col':5,'Row':13,'ColDynamic':5,'RowDynamic':12,'Format':'numberic','Value':'6930000','TargetCode':''}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{'SheetId':'0e67e680-b807-4d33-99c0-7b78881f5ae3','UId':'fcf911ca-e231-4e37-ba04-31a4d132b264','Col':5,'Row':21,'ColDynamic':5,'RowDynamic':20,'Format':'numberic','Value':'32311566090','TargetCode':''}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{'SheetId':'0e67e680-b807-4d33-99c0-7b78881f5ae3','UId':'9165401c-9eab-437b-81ae-d4feb80e4e2f','Col':4,'Row':30,'Format':'numberic','Value':'463354674624','TargetCode':''}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{'SheetId':'0e67e680-b807-4d33-99c0-7b78881f5ae3','UId':'a439d206-4c67-47d4-afcd-d4f8e627acf1','Col':5,'Row':30,'Format':'numberic','Value':'482057845330','TargetCode':''}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{'SheetId':'0e67e680-b807-4d33-99c0-7b78881f5ae3','UId':'8906c8be-ac8d-4de9-aebb-1de6b88d0a22','Col':6,'Row':30,'Format':'numberic','Value':'1.65865830442395','TargetCode':''}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{'SheetId':'0e67e680-b807-4d33-99c0-7b78881f5ae3','UId':'c0a5eee6-84a8-4294-82d8-68a2433fd220','Col':4,'Row':34,'ColDynamic':4,'RowDynamic':33,'Format':'numberic','Value':'17035127208','TargetCode':''}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{'SheetId':'0e67e680-b807-4d33-99c0-7b78881f5ae3','UId':'a4ede6ba-ec49-4991-9f32-c8e9bcfe31d0','Col':5,'Row':34,'ColDynamic':5,'RowDynamic':33,'Format':'numberic','Value':'27979900515','TargetCode':''}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{'SheetId':'0e67e680-b807-4d33-99c0-7b78881f5ae3','UId':'6823b56c-6355-4646-a028-45bac846780f','Col':4,'Row':37,'Format':'numberic','Value':'1661287309','TargetCode':''}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{'SheetId':'0e67e680-b807-4d33-99c0-7b78881f5ae3','UId':'3318279c-387a-4099-bb92-e31c1fe449fe','Col':5,'Row':37,'Format':'numberic','Value':'22641910034','TargetCode':''}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{'SheetId':'0e67e680-b807-4d33-99c0-7b78881f5ae3','UId':'4e4bdcf0-80c6-4aab-a280-ce14045479a2','Col':6,'Row':37,'Format':'numberic','Value':'1.02865548139938','TargetCode':''}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{'SheetId':'0e67e680-b807-4d33-99c0-7b78881f5ae3','UId':'3c70b8a9-b1ec-43c2-876f-82404e71a395','Col':4,'Row':40,'Format':'numberic','Value':'18696414517','TargetCode':''}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{'SheetId':'0e67e680-b807-4d33-99c0-7b78881f5ae3','UId':'12d35449-1610-445d-a82a-ca6aa3c24666','Col':5,'Row':40,'Format':'numberic','Value':'50621810549','TargetCode':''}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{'SheetId':'0e67e680-b807-4d33-99c0-7b78881f5ae3','UId':'12315a60-eed3-4b10-a10c-2f67a18ee638','Col':6,'Row':40,'Format':'numberic','Value':'11.57666658334','TargetCode':''}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{'SheetId':'0e67e680-b807-4d33-99c0-7b78881f5ae3','UId':'47fa62ea-4432-4646-9d4f-ee5aab71af85','Col':4,'Row':41,'Format':'numberic','Value':'444658260107','TargetCode':''}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{'SheetId':'0e67e680-b807-4d33-99c0-7b78881f5ae3','UId':'3afb4556-da28-46fc-a2b2-36ba72752042','Col':5,'Row':41,'Format':'numberic','Value':'431436034781','TargetCode':''}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{'SheetId':'0e67e680-b807-4d33-99c0-7b78881f5ae3','UId':'76b3aaa6-980e-4c01-b289-c500e2a6bc24','Col':6,'Row':41,'Format':'numberic','Value':'1.60098688004422','TargetCode':''}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{'SheetId':'0e67e680-b807-4d33-99c0-7b78881f5ae3','UId':'7104513d-d6f9-4449-8a07-2e2ffcb96545','Col':4,'Row':42,'Format':'numberic','Value':'21165364.42','TargetCode':''}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{'SheetId':'0e67e680-b807-4d33-99c0-7b78881f5ae3','UId':'3e6dbc06-a87f-42e5-8f05-e55e94914d01','Col':5,'Row':42,'Format':'numberic','Value':'18857990.28','TargetCode':''}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{'SheetId':'0e67e680-b807-4d33-99c0-7b78881f5ae3','UId':'f428fa58-01e3-47d4-8c5d-1c46168be529','Col':6,'Row':42,'Format':'numberic','Value':'1.27783813043188','TargetCode':''}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{'SheetId':'0e67e680-b807-4d33-99c0-7b78881f5ae3','UId':'4e4f6161-da0f-463f-8dd1-39772b1d4eda','Col':4,'Row':43,'Format':'numberic','Value':'21008.76','TargetCode':''}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{'SheetId':'0e67e680-b807-4d33-99c0-7b78881f5ae3','UId':'4a847a8c-942e-443a-8eae-7a36b88630ea','Col':5,'Row':43,'Format':'numberic','Value':'22878.15','TargetCode':''}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{'SheetId':'0e67e680-b807-4d33-99c0-7b78881f5ae3','UId':'b1a27640-3dfd-4efe-90b1-884e8ae97752','Col':6,'Row':43,'Format':'numberic','Value':'1.25288699854726','TargetCode':''}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{'SheetId':'9e57442d-faa2-4732-bfe8-6082c7f4cc3b','UId':'1ab6082b-49bd-46b5-a368-d8740fb12834','Col':4,'Row':2,'Format':'numberic','Value':'5430816','TargetCode':''}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{'SheetId':'9e57442d-faa2-4732-bfe8-6082c7f4cc3b','UId':'220cbdc8-4631-4f07-a522-f901ab9a56b6','Col':5,'Row':2,'Format':'numberic','Value':'12056211','TargetCode':''}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{'SheetId':'9e57442d-faa2-4732-bfe8-6082c7f4cc3b','UId':'44591e3f-5579-49aa-bc70-68808b3d1875','Col':6,'Row':2,'Format':'numberic','Value':'21910726','TargetCode':''}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{'SheetId':'9e57442d-faa2-4732-bfe8-6082c7f4cc3b','UId':'469f6a2b-25ef-4e27-93c5-0caee9db4d81','Col':4,'Row':5,'ColDynamic':4,'RowDynamic':4,'Format':'numberic','Value':'0','TargetCode':''}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{'SheetId':'9e57442d-faa2-4732-bfe8-6082c7f4cc3b','UId':'7b8d3f89-6827-40c2-b297-cf7a42237b42','Col':5,'Row':5,'ColDynamic':5,'RowDynamic':4,'Format':'numberic','Value':'6930000','TargetCode':''}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{'SheetId':'9e57442d-faa2-4732-bfe8-6082c7f4cc3b','UId':'4ae5c9f2-f277-4de6-a00c-b59eae1b7410','Col':6,'Row':5,'ColDynamic':6,'RowDynamic':4,'Format':'numberic','Value':'7130000','TargetCode':''}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{'SheetId':'9e57442d-faa2-4732-bfe8-6082c7f4cc3b','UId':'5cf117a3-96d2-4aaf-916d-02b16ba83420','Col':4,'Row':7,'ColDynamic':4,'RowDynamic':4,'Format':'numberic','Value':'5430816','TargetCode':''}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{'SheetId':'9e57442d-faa2-4732-bfe8-6082c7f4cc3b','UId':'89c23fea-c054-41d5-9d1e-0958d45c7a95','Col':5,'Row':7,'ColDynamic':5,'RowDynamic':4,'Format':'numberic','Value':'5126211','TargetCode':''}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{'SheetId':'9e57442d-faa2-4732-bfe8-6082c7f4cc3b','UId':'d5829e20-95a8-4535-904c-7e09f2cdc9f2','Col':6,'Row':7,'ColDynamic':6,'RowDynamic':4,'Format':'numberic','Value':'14780726','TargetCode':''}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{'SheetId':'9e57442d-faa2-4732-bfe8-6082c7f4cc3b','UId':'21f3c77c-886e-43f3-9ba5-fdc740bf45a7','Col':4,'Row':11,'ColDynamic':4,'RowDynamic':8,'Format':'numberic','Value':'882008444','TargetCode':''}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{'SheetId':'9e57442d-faa2-4732-bfe8-6082c7f4cc3b','UId':'fff53ed1-05e1-4ac8-8249-2f48edf9fa14','Col':5,'Row':11,'ColDynamic':5,'RowDynamic':8,'Format':'numberic','Value':'795442395','TargetCode':''}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{'SheetId':'9e57442d-faa2-4732-bfe8-6082c7f4cc3b','UId':'c1a4252e-e2cb-4233-bed1-d3afc836ccc8','Col':6,'Row':11,'ColDynamic':6,'RowDynamic':8,'Format':'numberic','Value':'2429495654','TargetCode':''}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{'SheetId':'9e57442d-faa2-4732-bfe8-6082c7f4cc3b','UId':'2b4c7218-ef2f-452d-80ea-cb1d29493e04','Col':4,'Row':12,'Format':'numberic','Value':'449196734','TargetCode':''}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{'SheetId':'9e57442d-faa2-4732-bfe8-6082c7f4cc3b','UId':'2916fb19-bceb-454d-ad42-4fc7a299a2a3','Col':5,'Row':12,'Format':'numberic','Value':'361070644','TargetCode':''}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{'SheetId':'9e57442d-faa2-4732-bfe8-6082c7f4cc3b','UId':'4e500903-fadf-4a73-8849-257ec68842d0','Col':6,'Row':12,'Format':'numberic','Value':'1133024695','TargetCode':''}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{'SheetId':'9e57442d-faa2-4732-bfe8-6082c7f4cc3b','UId':'157e5771-4dd4-4ed6-838c-69dd228515cd','Col':4,'Row':14,'ColDynamic':4,'RowDynamic':11,'Format':'numberic','Value':'45137332','TargetCode':''}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{'SheetId':'9e57442d-faa2-4732-bfe8-6082c7f4cc3b','UId':'1e7708d3-6d2b-4639-8d85-59b3c9bf16f5','Col':5,'Row':14,'ColDynamic':5,'RowDynamic':11,'Format':'numberic','Value':'40705652','TargetCode':''}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{'SheetId':'9e57442d-faa2-4732-bfe8-6082c7f4cc3b','UId':'18031c0a-5fc4-4a35-8331-a60cef3972fd','Col':6,'Row':14,'ColDynamic':6,'RowDynamic':11,'Format':'numberic','Value':'124794357','TargetCode':''}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{'SheetId':'9e57442d-faa2-4732-bfe8-6082c7f4cc3b','UId':'a66486eb-4505-4714-830d-ba2c3c0c6cd7','Col':6,'Row':17,'Format':'numberic','Value':'237187500','TargetCode':''}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{'SheetId':'9e57442d-faa2-4732-bfe8-6082c7f4cc3b','UId':'3873886c-5e1c-44a4-ba3a-dae5f5accc8b','Col':6,'Row':26,'ColDynamic':6,'RowDynamic':19,'Format':'numberic','Value':'90000000','TargetCode':''}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{'SheetId':'9e57442d-faa2-4732-bfe8-6082c7f4cc3b','UId':'22eae942-46a3-4663-8bad-854ee399b27a','Col':4,'Row':32,'Format':'numberic','Value':'278556878','TargetCode':''}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{'SheetId':'9e57442d-faa2-4732-bfe8-6082c7f4cc3b','UId':'e86bd792-47df-41d4-b178-07deae52a1d3','Col':5,'Row':32,'Format':'numberic','Value':'284168073','TargetCode':''}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{'SheetId':'9e57442d-faa2-4732-bfe8-6082c7f4cc3b','UId':'38ae0936-1d1f-43c1-92bd-8403ec08cfeb','Col':6,'Row':32,'Format':'numberic','Value':'843561537','TargetCode':''}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{'SheetId':'9e57442d-faa2-4732-bfe8-6082c7f4cc3b','UId':'a2f958ce-55fd-4741-a0a1-bdcf0dd1c8ec','Col':4,'Row':35,'Format':'numberic','Value':'55000','TargetCode':''}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{'SheetId':'9e57442d-faa2-4732-bfe8-6082c7f4cc3b','UId':'393bdfde-2176-402e-9b16-331c74ac5995','Col':5,'Row':35,'Format':'numberic','Value':'435526','TargetCode':''}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{'SheetId':'9e57442d-faa2-4732-bfe8-6082c7f4cc3b','UId':'61a21fd4-9c85-4c00-b1f5-a006461b16c9','Col':6,'Row':35,'Format':'numberic','Value':'927565','TargetCode':''}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{'SheetId':'9e57442d-faa2-4732-bfe8-6082c7f4cc3b','UId':'c95f90f6-640a-4331-b0e8-54422c753940','Col':4,'Row':38,'Format':'numberic','Value':'-876577628','TargetCode':''}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{'SheetId':'9e57442d-faa2-4732-bfe8-6082c7f4cc3b','UId':'19caeda8-1e5a-4518-8250-4c15acb82c48','Col':5,'Row':38,'Format':'numberic','Value':'-783386184','TargetCode':''}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{'SheetId':'9e57442d-faa2-4732-bfe8-6082c7f4cc3b','UId':'d743182c-5853-46f3-8604-ad3aa58840b8','Col':6,'Row':38,'Format':'numberic','Value':'-2407584928','TargetCode':''}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{'SheetId':'9e57442d-faa2-4732-bfe8-6082c7f4cc3b','UId':'5fb4cc84-0a90-4cae-ba19-392c839af798','Col':4,'Row':39,'Format':'numberic','Value':'-37389211850','TargetCode':''}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{'SheetId':'9e57442d-faa2-4732-bfe8-6082c7f4cc3b','UId':'c14dbefc-c01b-44b0-a577-6f17c0396290','Col':5,'Row':39,'Format':'numberic','Value':'-2128461150','TargetCode':''}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{'SheetId':'9e57442d-faa2-4732-bfe8-6082c7f4cc3b','UId':'d1eb0ab7-7a60-49c8-b8aa-39c894436edb','Col':6,'Row':39,'Format':'numberic','Value':'-13014368700','TargetCode':''}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{'SheetId':'9e57442d-faa2-4732-bfe8-6082c7f4cc3b','UId':'7dc5398f-c841-400c-850b-875a5c468e05','Col':4,'Row':40,'Format':'numberic','Value':'5899142719','TargetCode':''}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{'SheetId':'9e57442d-faa2-4732-bfe8-6082c7f4cc3b','UId':'fa4fb11d-bd81-48b0-9ef6-a4ff2cd9d48a','Col':5,'Row':40,'Format':'numberic','Value':'8512068514','TargetCode':''}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{'SheetId':'9e57442d-faa2-4732-bfe8-6082c7f4cc3b','UId':'73bb9d14-e1ea-4394-a083-b8a649641cf9','Col':6,'Row':40,'Format':'numberic','Value':'28636216460','TargetCode':''}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{'SheetId':'9e57442d-faa2-4732-bfe8-6082c7f4cc3b','UId':'bab2e1a7-20d5-41fd-881b-9a21514bfc4f','Col':4,'Row':41,'Format':'numberic','Value':'-43288354569','TargetCode':''}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{'SheetId':'9e57442d-faa2-4732-bfe8-6082c7f4cc3b','UId':'128100c2-b671-4904-a5a9-41069ed12784','Col':5,'Row':41,'Format':'numberic','Value':'-10640529664','TargetCode':''}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{'SheetId':'9e57442d-faa2-4732-bfe8-6082c7f4cc3b','UId':'04b06e65-b2eb-4858-bb0b-d72c0270f1f6','Col':6,'Row':41,'Format':'numberic','Value':'-41650585160','TargetCode':''}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{'SheetId':'9e57442d-faa2-4732-bfe8-6082c7f4cc3b','UId':'0c34f541-ad2d-4bff-9fce-284295e89335','Col':4,'Row':42,'Format':'numberic','Value':'-38265789478','TargetCode':''}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{'SheetId':'9e57442d-faa2-4732-bfe8-6082c7f4cc3b','UId':'a1069390-e9a5-41a9-8d0c-f5931f68451d','Col':5,'Row':42,'Format':'numberic','Value':'-2911847334','TargetCode':''}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{'SheetId':'9e57442d-faa2-4732-bfe8-6082c7f4cc3b','UId':'943a903f-8f0c-48d3-9a7d-d0f797c51f06','Col':6,'Row':42,'Format':'numberic','Value':'-15421953628','TargetCode':''}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{'SheetId':'9e57442d-faa2-4732-bfe8-6082c7f4cc3b','UId':'14ba2d4e-fc98-469f-8702-009a93d663bf','Col':4,'Row':43,'Format':'numberic','Value':'431436034781','TargetCode':''}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{'SheetId':'9e57442d-faa2-4732-bfe8-6082c7f4cc3b','UId':'46dc8404-c63b-42c5-af20-35a421a3b5ab','Col':5,'Row':43,'Format':'numberic','Value':'356450954772','TargetCode':''}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{'SheetId':'9e57442d-faa2-4732-bfe8-6082c7f4cc3b','UId':'a1137c7a-72fe-4907-952f-0a4daf353a5c','Col':6,'Row':43,'Format':'numberic','Value':'299012663148','TargetCode':''}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{'SheetId':'9e57442d-faa2-4732-bfe8-6082c7f4cc3b','UId':'ae182ae4-ecb8-4b3e-87b1-02fe2b8c8c6e','Col':4,'Row':44,'Format':'numberic','Value':'13222225326','TargetCode':''}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{'SheetId':'9e57442d-faa2-4732-bfe8-6082c7f4cc3b','UId':'c7c70708-3a08-4a71-8b5b-958036d28d83','Col':5,'Row':44,'Format':'numberic','Value':'74985080009','TargetCode':''}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{'SheetId':'9e57442d-faa2-4732-bfe8-6082c7f4cc3b','UId':'b56d1f06-ac4a-4581-bd76-0a7116bb9601','Col':6,'Row':44,'Format':'numberic','Value':'145645596959','TargetCode':''}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{'SheetId':'9e57442d-faa2-4732-bfe8-6082c7f4cc3b','UId':'071f8b6b-411a-4479-a1e0-68ae4989d4d4','Col':4,'Row':45,'Format':'numberic','Value':'-38265789478','TargetCode':''}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{'SheetId':'9e57442d-faa2-4732-bfe8-6082c7f4cc3b','UId':'649fe867-7540-4d27-809f-914ad09af55e','Col':5,'Row':45,'Format':'numberic','Value':'-2911847334','TargetCode':''}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{'SheetId':'9e57442d-faa2-4732-bfe8-6082c7f4cc3b','UId':'ce2f8942-9d48-4663-bc86-864ddeb2e9fb','Col':6,'Row':45,'Format':'numberic','Value':'-15421953628','TargetCode':''}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{'SheetId':'9e57442d-faa2-4732-bfe8-6082c7f4cc3b','UId':'26da4aec-6928-4f66-88a5-fdfd0ee643e5','Col':4,'Row':47,'Format':'numberic','Value':'51488014804','TargetCode':''}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{'SheetId':'9e57442d-faa2-4732-bfe8-6082c7f4cc3b','UId':'9b98b4cd-1dc6-4f10-9fcd-3b02154fc346','Col':5,'Row':47,'Format':'numberic','Value':'77896927343','TargetCode':''}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{'SheetId':'9e57442d-faa2-4732-bfe8-6082c7f4cc3b','UId':'ab589e24-1208-4602-83e1-3b0d9a9ddac2','Col':6,'Row':47,'Format':'numberic','Value':'161067550587','TargetCode':''}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{'SheetId':'9e57442d-faa2-4732-bfe8-6082c7f4cc3b','UId':'a1e12271-7d9c-46e1-be1f-d3831e97dba6','Col':4,'Row':48,'Format':'numberic','Value':'444658260107','TargetCode':''}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{'SheetId':'9e57442d-faa2-4732-bfe8-6082c7f4cc3b','UId':'85d94755-db4c-439e-8336-6cbb28df62be','Col':5,'Row':48,'Format':'numberic','Value':'431436034781','TargetCode':''}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{'SheetId':'9e57442d-faa2-4732-bfe8-6082c7f4cc3b','UId':'d8a625ed-973b-4579-990b-8dd486f640c5','Col':6,'Row':48,'Format':'numberic','Value':'444658260107','TargetCode':''}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25),",'Row':",ROW(BCDanhMucDauTu_06029!A25),",","'ColDynamic':",COLUMN(BCDanhMucDauTu_06029!A3),",","'RowDynamic':",ROW(BCDanhMucDauTu_06029!A3),",","'Format':'numberic'",",'Value':'",SUBSTITUTE(BCDanhMucDauTu_06029!A25,"'","\'"),"','TargetCode':''}")</f>
        <v>{'SheetId':'1deb9a6e-dc5a-4908-87cc-034ee9747e20','UId':'1e992cf2-7118-4214-a559-0195c8884aea','Col':1,'Row':25,'ColDynamic':1,'RowDynamic':3,'Format':'numberic','Value':' ','TargetCode':''}</v>
      </c>
    </row>
    <row r="286" spans="1:1">
      <c r="A286" t="str">
        <f>CONCATENATE("{'SheetId':'1deb9a6e-dc5a-4908-87cc-034ee9747e20'",",","'UId':'4f882b80-9e4d-4d19-8537-405badf59571'",",'Col':",COLUMN(BCDanhMucDauTu_06029!B25),",'Row':",ROW(BCDanhMucDauTu_06029!B25),",","'ColDynamic':",COLUMN(BCDanhMucDauTu_06029!B3),",","'RowDynamic':",ROW(BCDanhMucDauTu_06029!B3),",","'Format':'string'",",'Value':'",SUBSTITUTE(BCDanhMucDauTu_06029!B25,"'","\'"),"','TargetCode':''}")</f>
        <v>{'SheetId':'1deb9a6e-dc5a-4908-87cc-034ee9747e20','UId':'4f882b80-9e4d-4d19-8537-405badf59571','Col':2,'Row':25,'ColDynamic':2,'RowDynamic':3,'Format':'string','Value':'Tổng','TargetCode':''}</v>
      </c>
    </row>
    <row r="287" spans="1:1">
      <c r="A287" t="str">
        <f>CONCATENATE("{'SheetId':'1deb9a6e-dc5a-4908-87cc-034ee9747e20'",",","'UId':'5250f607-5010-4670-bb67-dda35efb42cd'",",'Col':",COLUMN(BCDanhMucDauTu_06029!C25),",'Row':",ROW(BCDanhMucDauTu_06029!C25),",","'ColDynamic':",COLUMN(BCDanhMucDauTu_06029!C3),",","'RowDynamic':",ROW(BCDanhMucDauTu_06029!C3),",","'Format':'numberic'",",'Value':'",SUBSTITUTE(BCDanhMucDauTu_06029!C25,"'","\'"),"','TargetCode':''}")</f>
        <v>{'SheetId':'1deb9a6e-dc5a-4908-87cc-034ee9747e20','UId':'5250f607-5010-4670-bb67-dda35efb42cd','Col':3,'Row':25,'ColDynamic':3,'RowDynamic':3,'Format':'numberic','Value':'2247','TargetCode':''}</v>
      </c>
    </row>
    <row r="288" spans="1:1">
      <c r="A288" t="str">
        <f>CONCATENATE("{'SheetId':'1deb9a6e-dc5a-4908-87cc-034ee9747e20'",",","'UId':'428c865a-7282-4f58-bc89-20f1b0217190'",",'Col':",COLUMN(BCDanhMucDauTu_06029!D25),",'Row':",ROW(BCDanhMucDauTu_06029!D25),",","'ColDynamic':",COLUMN(BCDanhMucDauTu_06029!D3),",","'RowDynamic':",ROW(BCDanhMucDauTu_06029!D3),",","'Format':'numberic'",",'Value':'",SUBSTITUTE(BCDanhMucDauTu_06029!D25,"'","\'"),"','TargetCode':''}")</f>
        <v>{'SheetId':'1deb9a6e-dc5a-4908-87cc-034ee9747e20','UId':'428c865a-7282-4f58-bc89-20f1b0217190','Col':4,'Row':25,'ColDynamic':4,'RowDynamic':3,'Format':'numberic','Value':'','TargetCode':''}</v>
      </c>
    </row>
    <row r="289" spans="1:1">
      <c r="A289" t="str">
        <f>CONCATENATE("{'SheetId':'1deb9a6e-dc5a-4908-87cc-034ee9747e20'",",","'UId':'9592905c-7577-459a-bf73-e7d1733cf17a'",",'Col':",COLUMN(BCDanhMucDauTu_06029!E25),",'Row':",ROW(BCDanhMucDauTu_06029!E25),",","'ColDynamic':",COLUMN(BCDanhMucDauTu_06029!E3),",","'RowDynamic':",ROW(BCDanhMucDauTu_06029!E3),",","'Format':'numberic'",",'Value':'",SUBSTITUTE(BCDanhMucDauTu_06029!E25,"'","\'"),"','TargetCode':''}")</f>
        <v>{'SheetId':'1deb9a6e-dc5a-4908-87cc-034ee9747e20','UId':'9592905c-7577-459a-bf73-e7d1733cf17a','Col':5,'Row':25,'ColDynamic':5,'RowDynamic':3,'Format':'numberic','Value':'','TargetCode':''}</v>
      </c>
    </row>
    <row r="290" spans="1:1">
      <c r="A290" t="str">
        <f>CONCATENATE("{'SheetId':'1deb9a6e-dc5a-4908-87cc-034ee9747e20'",",","'UId':'a9e4466a-def7-4534-a075-0e61b1888eec'",",'Col':",COLUMN(BCDanhMucDauTu_06029!F25),",'Row':",ROW(BCDanhMucDauTu_06029!F25),",","'ColDynamic':",COLUMN(BCDanhMucDauTu_06029!F3),",","'RowDynamic':",ROW(BCDanhMucDauTu_06029!F3),",","'Format':'numberic'",",'Value':'",SUBSTITUTE(BCDanhMucDauTu_06029!F25,"'","\'"),"','TargetCode':''}")</f>
        <v>{'SheetId':'1deb9a6e-dc5a-4908-87cc-034ee9747e20','UId':'a9e4466a-def7-4534-a075-0e61b1888eec','Col':6,'Row':25,'ColDynamic':6,'RowDynamic':3,'Format':'numberic','Value':'427151957550','TargetCode':''}</v>
      </c>
    </row>
    <row r="291" spans="1:1">
      <c r="A291" t="str">
        <f>CONCATENATE("{'SheetId':'1deb9a6e-dc5a-4908-87cc-034ee9747e20'",",","'UId':'13379930-3d0b-4576-86a6-aee55aa73fef'",",'Col':",COLUMN(BCDanhMucDauTu_06029!G25),",'Row':",ROW(BCDanhMucDauTu_06029!G25),",","'ColDynamic':",COLUMN(BCDanhMucDauTu_06029!G3),",","'RowDynamic':",ROW(BCDanhMucDauTu_06029!G3),",","'Format':'numberic'",",'Value':'",SUBSTITUTE(BCDanhMucDauTu_06029!G25,"'","\'"),"','TargetCode':''}")</f>
        <v>{'SheetId':'1deb9a6e-dc5a-4908-87cc-034ee9747e20','UId':'13379930-3d0b-4576-86a6-aee55aa73fef','Col':7,'Row':25,'ColDynamic':7,'RowDynamic':3,'Format':'numberic','Value':'0.921868238184113','TargetCode':''}</v>
      </c>
    </row>
    <row r="292" spans="1:1">
      <c r="A292" t="str">
        <f>CONCATENATE("{'SheetId':'1deb9a6e-dc5a-4908-87cc-034ee9747e20'",",","'UId':'17931870-911c-4fad-afd5-7ec649ba087b'",",'Col':",COLUMN(BCDanhMucDauTu_06029!D26),",'Row':",ROW(BCDanhMucDauTu_06029!D26),",","'Format':'numberic'",",'Value':'",SUBSTITUTE(BCDanhMucDauTu_06029!D26,"'","\'"),"','TargetCode':''}")</f>
        <v>{'SheetId':'1deb9a6e-dc5a-4908-87cc-034ee9747e20','UId':'17931870-911c-4fad-afd5-7ec649ba087b','Col':4,'Row':26,'Format':'numberic','Value':'','TargetCode':''}</v>
      </c>
    </row>
    <row r="293" spans="1:1">
      <c r="A293" t="str">
        <f>CONCATENATE("{'SheetId':'1deb9a6e-dc5a-4908-87cc-034ee9747e20'",",","'UId':'8e29656a-72a1-4698-a2d4-ab43c77220a4'",",'Col':",COLUMN(BCDanhMucDauTu_06029!E26),",'Row':",ROW(BCDanhMucDauTu_06029!E26),",","'Format':'numberic'",",'Value':'",SUBSTITUTE(BCDanhMucDauTu_06029!E26,"'","\'"),"','TargetCode':''}")</f>
        <v>{'SheetId':'1deb9a6e-dc5a-4908-87cc-034ee9747e20','UId':'8e29656a-72a1-4698-a2d4-ab43c77220a4','Col':5,'Row':26,'Format':'numberic','Value':'','TargetCode':''}</v>
      </c>
    </row>
    <row r="294" spans="1:1">
      <c r="A294" t="str">
        <f>CONCATENATE("{'SheetId':'1deb9a6e-dc5a-4908-87cc-034ee9747e20'",",","'UId':'5fe96b01-5f18-4f07-ac34-11fa669457a4'",",'Col':",COLUMN(BCDanhMucDauTu_06029!F26),",'Row':",ROW(BCDanhMucDauTu_06029!F26),",","'Format':'numberic'",",'Value':'",SUBSTITUTE(BCDanhMucDauTu_06029!F26,"'","\'"),"','TargetCode':''}")</f>
        <v>{'SheetId':'1deb9a6e-dc5a-4908-87cc-034ee9747e20','UId':'5fe96b01-5f18-4f07-ac34-11fa669457a4','Col':6,'Row':26,'Format':'numberic','Value':'','TargetCode':''}</v>
      </c>
    </row>
    <row r="295" spans="1:1">
      <c r="A295" t="str">
        <f>CONCATENATE("{'SheetId':'1deb9a6e-dc5a-4908-87cc-034ee9747e20'",",","'UId':'9d206dcc-b016-47b5-a344-791067be02d5'",",'Col':",COLUMN(BCDanhMucDauTu_06029!G26),",'Row':",ROW(BCDanhMucDauTu_06029!G26),",","'Format':'numberic'",",'Value':'",SUBSTITUTE(BCDanhMucDauTu_06029!G26,"'","\'"),"','TargetCode':''}")</f>
        <v>{'SheetId':'1deb9a6e-dc5a-4908-87cc-034ee9747e20','UId':'9d206dcc-b016-47b5-a344-791067be02d5','Col':7,'Row':26,'Format':'numberic','Value':'','TargetCode':''}</v>
      </c>
    </row>
    <row r="296" spans="1:1">
      <c r="A296" t="str">
        <f>CONCATENATE("{'SheetId':'1deb9a6e-dc5a-4908-87cc-034ee9747e20'",",","'UId':'d149d88b-77fb-4541-8798-63154426abc2'",",'Col':",COLUMN(BCDanhMucDauTu_06029!A28),",'Row':",ROW(BCDanhMucDauTu_06029!A28),",","'ColDynamic':",COLUMN(BCDanhMucDauTu_06029!A26),",","'RowDynamic':",ROW(BCDanhMucDauTu_06029!A26),",","'Format':'numberic'",",'Value':'",SUBSTITUTE(BCDanhMucDauTu_06029!A28,"'","\'"),"','TargetCode':''}")</f>
        <v>{'SheetId':'1deb9a6e-dc5a-4908-87cc-034ee9747e20','UId':'d149d88b-77fb-4541-8798-63154426abc2','Col':1,'Row':28,'ColDynamic':1,'RowDynamic':26,'Format':'numberic','Value':' ','TargetCode':''}</v>
      </c>
    </row>
    <row r="297" spans="1:1">
      <c r="A297" t="str">
        <f>CONCATENATE("{'SheetId':'1deb9a6e-dc5a-4908-87cc-034ee9747e20'",",","'UId':'63355adb-73ff-4fd6-a4ee-6353f3830628'",",'Col':",COLUMN(BCDanhMucDauTu_06029!B28),",'Row':",ROW(BCDanhMucDauTu_06029!B28),",","'ColDynamic':",COLUMN(BCDanhMucDauTu_06029!B26),",","'RowDynamic':",ROW(BCDanhMucDauTu_06029!B26),",","'Format':'string'",",'Value':'",SUBSTITUTE(BCDanhMucDauTu_06029!B28,"'","\'"),"','TargetCode':''}")</f>
        <v>{'SheetId':'1deb9a6e-dc5a-4908-87cc-034ee9747e20','UId':'63355adb-73ff-4fd6-a4ee-6353f3830628','Col':2,'Row':28,'ColDynamic':2,'RowDynamic':26,'Format':'string','Value':'Tổng','TargetCode':''}</v>
      </c>
    </row>
    <row r="298" spans="1:1">
      <c r="A298" t="str">
        <f>CONCATENATE("{'SheetId':'1deb9a6e-dc5a-4908-87cc-034ee9747e20'",",","'UId':'34e26121-8d4b-46bb-836d-3cc1913c6909'",",'Col':",COLUMN(BCDanhMucDauTu_06029!C28),",'Row':",ROW(BCDanhMucDauTu_06029!C28),",","'ColDynamic':",COLUMN(BCDanhMucDauTu_06029!C26),",","'RowDynamic':",ROW(BCDanhMucDauTu_06029!C26),",","'Format':'numberic'",",'Value':'",SUBSTITUTE(BCDanhMucDauTu_06029!C28,"'","\'"),"','TargetCode':''}")</f>
        <v>{'SheetId':'1deb9a6e-dc5a-4908-87cc-034ee9747e20','UId':'34e26121-8d4b-46bb-836d-3cc1913c6909','Col':3,'Row':28,'ColDynamic':3,'RowDynamic':26,'Format':'numberic','Value':'2249','TargetCode':''}</v>
      </c>
    </row>
    <row r="299" spans="1:1">
      <c r="A299" t="str">
        <f>CONCATENATE("{'SheetId':'1deb9a6e-dc5a-4908-87cc-034ee9747e20'",",","'UId':'dcb7503a-9941-4910-9dba-c04cd291c91d'",",'Col':",COLUMN(BCDanhMucDauTu_06029!D28),",'Row':",ROW(BCDanhMucDauTu_06029!D28),",","'ColDynamic':",COLUMN(BCDanhMucDauTu_06029!D26),",","'RowDynamic':",ROW(BCDanhMucDauTu_06029!D26),",","'Format':'numberic'",",'Value':'",SUBSTITUTE(BCDanhMucDauTu_06029!D28,"'","\'"),"','TargetCode':''}")</f>
        <v>{'SheetId':'1deb9a6e-dc5a-4908-87cc-034ee9747e20','UId':'dcb7503a-9941-4910-9dba-c04cd291c91d','Col':4,'Row':28,'ColDynamic':4,'RowDynamic':26,'Format':'numberic','Value':'','TargetCode':''}</v>
      </c>
    </row>
    <row r="300" spans="1:1">
      <c r="A300" t="str">
        <f>CONCATENATE("{'SheetId':'1deb9a6e-dc5a-4908-87cc-034ee9747e20'",",","'UId':'9ff33d6c-3426-46f5-98c3-f1cc3c6c563e'",",'Col':",COLUMN(BCDanhMucDauTu_06029!E28),",'Row':",ROW(BCDanhMucDauTu_06029!E28),",","'ColDynamic':",COLUMN(BCDanhMucDauTu_06029!E26),",","'RowDynamic':",ROW(BCDanhMucDauTu_06029!E26),",","'Format':'numberic'",",'Value':'",SUBSTITUTE(BCDanhMucDauTu_06029!E28,"'","\'"),"','TargetCode':''}")</f>
        <v>{'SheetId':'1deb9a6e-dc5a-4908-87cc-034ee9747e20','UId':'9ff33d6c-3426-46f5-98c3-f1cc3c6c563e','Col':5,'Row':28,'ColDynamic':5,'RowDynamic':26,'Format':'numberic','Value':'','TargetCode':''}</v>
      </c>
    </row>
    <row r="301" spans="1:1">
      <c r="A301" t="str">
        <f>CONCATENATE("{'SheetId':'1deb9a6e-dc5a-4908-87cc-034ee9747e20'",",","'UId':'196bc559-44ca-4c84-bc88-37e0b2b7c0ca'",",'Col':",COLUMN(BCDanhMucDauTu_06029!F28),",'Row':",ROW(BCDanhMucDauTu_06029!F28),",","'ColDynamic':",COLUMN(BCDanhMucDauTu_06029!F26),",","'RowDynamic':",ROW(BCDanhMucDauTu_06029!F26),",","'Format':'numberic'",",'Value':'",SUBSTITUTE(BCDanhMucDauTu_06029!F28,"'","\'"),"','TargetCode':''}")</f>
        <v>{'SheetId':'1deb9a6e-dc5a-4908-87cc-034ee9747e20','UId':'196bc559-44ca-4c84-bc88-37e0b2b7c0ca','Col':6,'Row':28,'ColDynamic':6,'RowDynamic':26,'Format':'numberic','Value':'0','TargetCode':''}</v>
      </c>
    </row>
    <row r="302" spans="1:1">
      <c r="A302" t="str">
        <f>CONCATENATE("{'SheetId':'1deb9a6e-dc5a-4908-87cc-034ee9747e20'",",","'UId':'76830a4a-49b3-4200-8f4c-2ccbb1a8164a'",",'Col':",COLUMN(BCDanhMucDauTu_06029!G28),",'Row':",ROW(BCDanhMucDauTu_06029!G28),",","'ColDynamic':",COLUMN(BCDanhMucDauTu_06029!G26),",","'RowDynamic':",ROW(BCDanhMucDauTu_06029!G26),",","'Format':'numberic'",",'Value':'",SUBSTITUTE(BCDanhMucDauTu_06029!G28,"'","\'"),"','TargetCode':''}")</f>
        <v>{'SheetId':'1deb9a6e-dc5a-4908-87cc-034ee9747e20','UId':'76830a4a-49b3-4200-8f4c-2ccbb1a8164a','Col':7,'Row':28,'ColDynamic':7,'RowDynamic':26,'Format':'numberic','Value':'0','TargetCode':''}</v>
      </c>
    </row>
    <row r="303" spans="1:1">
      <c r="A303" t="str">
        <f>CONCATENATE("{'SheetId':'1deb9a6e-dc5a-4908-87cc-034ee9747e20'",",","'UId':'c5e58da8-6303-4f4b-8cfb-be632ed7700b'",",'Col':",COLUMN(BCDanhMucDauTu_06029!D29),",'Row':",ROW(BCDanhMucDauTu_06029!D29),",","'Format':'numberic'",",'Value':'",SUBSTITUTE(BCDanhMucDauTu_06029!D29,"'","\'"),"','TargetCode':''}")</f>
        <v>{'SheetId':'1deb9a6e-dc5a-4908-87cc-034ee9747e20','UId':'c5e58da8-6303-4f4b-8cfb-be632ed7700b','Col':4,'Row':29,'Format':'numberic','Value':'','TargetCode':''}</v>
      </c>
    </row>
    <row r="304" spans="1:1">
      <c r="A304" t="str">
        <f>CONCATENATE("{'SheetId':'1deb9a6e-dc5a-4908-87cc-034ee9747e20'",",","'UId':'00ea0783-aace-414b-8975-b7b78127300d'",",'Col':",COLUMN(BCDanhMucDauTu_06029!E29),",'Row':",ROW(BCDanhMucDauTu_06029!E29),",","'Format':'numberic'",",'Value':'",SUBSTITUTE(BCDanhMucDauTu_06029!E29,"'","\'"),"','TargetCode':''}")</f>
        <v>{'SheetId':'1deb9a6e-dc5a-4908-87cc-034ee9747e20','UId':'00ea0783-aace-414b-8975-b7b78127300d','Col':5,'Row':29,'Format':'numberic','Value':'','TargetCode':''}</v>
      </c>
    </row>
    <row r="305" spans="1:1">
      <c r="A305" t="str">
        <f>CONCATENATE("{'SheetId':'1deb9a6e-dc5a-4908-87cc-034ee9747e20'",",","'UId':'399d8c6f-4901-44ca-8111-9e12f616c487'",",'Col':",COLUMN(BCDanhMucDauTu_06029!F29),",'Row':",ROW(BCDanhMucDauTu_06029!F29),",","'Format':'numberic'",",'Value':'",SUBSTITUTE(BCDanhMucDauTu_06029!F29,"'","\'"),"','TargetCode':''}")</f>
        <v>{'SheetId':'1deb9a6e-dc5a-4908-87cc-034ee9747e20','UId':'399d8c6f-4901-44ca-8111-9e12f616c487','Col':6,'Row':29,'Format':'numberic','Value':'','TargetCode':''}</v>
      </c>
    </row>
    <row r="306" spans="1:1">
      <c r="A306" t="str">
        <f>CONCATENATE("{'SheetId':'1deb9a6e-dc5a-4908-87cc-034ee9747e20'",",","'UId':'2cdda7fd-cb87-47da-8e30-06a3709bd609'",",'Col':",COLUMN(BCDanhMucDauTu_06029!G29),",'Row':",ROW(BCDanhMucDauTu_06029!G29),",","'Format':'numberic'",",'Value':'",SUBSTITUTE(BCDanhMucDauTu_06029!G29,"'","\'"),"','TargetCode':''}")</f>
        <v>{'SheetId':'1deb9a6e-dc5a-4908-87cc-034ee9747e20','UId':'2cdda7fd-cb87-47da-8e30-06a3709bd609','Col':7,'Row':29,'Format':'numberic','Value':'','TargetCode':''}</v>
      </c>
    </row>
    <row r="307" spans="1:1">
      <c r="A307" t="str">
        <f>CONCATENATE("{'SheetId':'1deb9a6e-dc5a-4908-87cc-034ee9747e20'",",","'UId':'b8c20cc2-e76a-461c-ace9-e83abfcc1775'",",'Col':",COLUMN(BCDanhMucDauTu_06029!A33),",'Row':",ROW(BCDanhMucDauTu_06029!A33),",","'ColDynamic':",COLUMN(BCDanhMucDauTu_06029!A34),",","'RowDynamic':",ROW(BCDanhMucDauTu_06029!A34),",","'Format':'numberic'",",'Value':'",SUBSTITUTE(BCDanhMucDauTu_06029!A33,"'","\'"),"','TargetCode':''}")</f>
        <v>{'SheetId':'1deb9a6e-dc5a-4908-87cc-034ee9747e20','UId':'b8c20cc2-e76a-461c-ace9-e83abfcc1775','Col':1,'Row':33,'ColDynamic':1,'RowDynamic':34,'Format':'numberic','Value':' ','TargetCode':''}</v>
      </c>
    </row>
    <row r="308" spans="1:1">
      <c r="A308" t="str">
        <f>CONCATENATE("{'SheetId':'1deb9a6e-dc5a-4908-87cc-034ee9747e20'",",","'UId':'e6fa0887-9c0a-49b1-a5d5-d55f5bee7d17'",",'Col':",COLUMN(BCDanhMucDauTu_06029!B33),",'Row':",ROW(BCDanhMucDauTu_06029!B33),",","'ColDynamic':",COLUMN(BCDanhMucDauTu_06029!B34),",","'RowDynamic':",ROW(BCDanhMucDauTu_06029!B34),",","'Format':'string'",",'Value':'",SUBSTITUTE(BCDanhMucDauTu_06029!B33,"'","\'"),"','TargetCode':''}")</f>
        <v>{'SheetId':'1deb9a6e-dc5a-4908-87cc-034ee9747e20','UId':'e6fa0887-9c0a-49b1-a5d5-d55f5bee7d17','Col':2,'Row':33,'ColDynamic':2,'RowDynamic':34,'Format':'string','Value':'Tổng','TargetCode':''}</v>
      </c>
    </row>
    <row r="309" spans="1:1">
      <c r="A309" t="str">
        <f>CONCATENATE("{'SheetId':'1deb9a6e-dc5a-4908-87cc-034ee9747e20'",",","'UId':'6a029111-438c-4c2c-a425-15433a16ea47'",",'Col':",COLUMN(BCDanhMucDauTu_06029!C33),",'Row':",ROW(BCDanhMucDauTu_06029!C33),",","'ColDynamic':",COLUMN(BCDanhMucDauTu_06029!C34),",","'RowDynamic':",ROW(BCDanhMucDauTu_06029!C34),",","'Format':'numberic'",",'Value':'",SUBSTITUTE(BCDanhMucDauTu_06029!C33,"'","\'"),"','TargetCode':''}")</f>
        <v>{'SheetId':'1deb9a6e-dc5a-4908-87cc-034ee9747e20','UId':'6a029111-438c-4c2c-a425-15433a16ea47','Col':3,'Row':33,'ColDynamic':3,'RowDynamic':34,'Format':'numberic','Value':'2252','TargetCode':''}</v>
      </c>
    </row>
    <row r="310" spans="1:1">
      <c r="A310" t="str">
        <f>CONCATENATE("{'SheetId':'1deb9a6e-dc5a-4908-87cc-034ee9747e20'",",","'UId':'2af5b400-8abe-46e3-8b64-7efb4d13db84'",",'Col':",COLUMN(BCDanhMucDauTu_06029!D33),",'Row':",ROW(BCDanhMucDauTu_06029!D33),",","'ColDynamic':",COLUMN(BCDanhMucDauTu_06029!D34),",","'RowDynamic':",ROW(BCDanhMucDauTu_06029!D34),",","'Format':'numberic'",",'Value':'",SUBSTITUTE(BCDanhMucDauTu_06029!D33,"'","\'"),"','TargetCode':''}")</f>
        <v>{'SheetId':'1deb9a6e-dc5a-4908-87cc-034ee9747e20','UId':'2af5b400-8abe-46e3-8b64-7efb4d13db84','Col':4,'Row':33,'ColDynamic':4,'RowDynamic':34,'Format':'numberic','Value':'','TargetCode':''}</v>
      </c>
    </row>
    <row r="311" spans="1:1">
      <c r="A311" t="str">
        <f>CONCATENATE("{'SheetId':'1deb9a6e-dc5a-4908-87cc-034ee9747e20'",",","'UId':'142640d6-6a87-400c-bc3e-fd34124b8a95'",",'Col':",COLUMN(BCDanhMucDauTu_06029!E33),",'Row':",ROW(BCDanhMucDauTu_06029!E33),",","'ColDynamic':",COLUMN(BCDanhMucDauTu_06029!E34),",","'RowDynamic':",ROW(BCDanhMucDauTu_06029!E34),",","'Format':'numberic'",",'Value':'",SUBSTITUTE(BCDanhMucDauTu_06029!E33,"'","\'"),"','TargetCode':''}")</f>
        <v>{'SheetId':'1deb9a6e-dc5a-4908-87cc-034ee9747e20','UId':'142640d6-6a87-400c-bc3e-fd34124b8a95','Col':5,'Row':33,'ColDynamic':5,'RowDynamic':34,'Format':'numberic','Value':'','TargetCode':''}</v>
      </c>
    </row>
    <row r="312" spans="1:1">
      <c r="A312" t="str">
        <f>CONCATENATE("{'SheetId':'1deb9a6e-dc5a-4908-87cc-034ee9747e20'",",","'UId':'a4748164-33b9-46bd-8561-e8b3f76700ee'",",'Col':",COLUMN(BCDanhMucDauTu_06029!F33),",'Row':",ROW(BCDanhMucDauTu_06029!F33),",","'ColDynamic':",COLUMN(BCDanhMucDauTu_06029!F34),",","'RowDynamic':",ROW(BCDanhMucDauTu_06029!F34),",","'Format':'numberic'",",'Value':'",SUBSTITUTE(BCDanhMucDauTu_06029!F33,"'","\'"),"','TargetCode':''}")</f>
        <v>{'SheetId':'1deb9a6e-dc5a-4908-87cc-034ee9747e20','UId':'a4748164-33b9-46bd-8561-e8b3f76700ee','Col':6,'Row':33,'ColDynamic':6,'RowDynamic':34,'Format':'numberic','Value':'0','TargetCode':''}</v>
      </c>
    </row>
    <row r="313" spans="1:1">
      <c r="A313" t="str">
        <f>CONCATENATE("{'SheetId':'1deb9a6e-dc5a-4908-87cc-034ee9747e20'",",","'UId':'8b15b2dd-95b7-4075-8cb9-63831db4f74a'",",'Col':",COLUMN(BCDanhMucDauTu_06029!G33),",'Row':",ROW(BCDanhMucDauTu_06029!G33),",","'ColDynamic':",COLUMN(BCDanhMucDauTu_06029!G34),",","'RowDynamic':",ROW(BCDanhMucDauTu_06029!G34),",","'Format':'numberic'",",'Value':'",SUBSTITUTE(BCDanhMucDauTu_06029!G33,"'","\'"),"','TargetCode':''}")</f>
        <v>{'SheetId':'1deb9a6e-dc5a-4908-87cc-034ee9747e20','UId':'8b15b2dd-95b7-4075-8cb9-63831db4f74a','Col':7,'Row':33,'ColDynamic':7,'RowDynamic':34,'Format':'numberic','Value':'0','TargetCode':''}</v>
      </c>
    </row>
    <row r="314" spans="1:1">
      <c r="A314" t="str">
        <f>CONCATENATE("{'SheetId':'1deb9a6e-dc5a-4908-87cc-034ee9747e20'",",","'UId':'fe496e11-6071-47ac-9042-fb59341ce9d3'",",'Col':",COLUMN(BCDanhMucDauTu_06029!D34),",'Row':",ROW(BCDanhMucDauTu_06029!D34),",","'Format':'numberic'",",'Value':'",SUBSTITUTE(BCDanhMucDauTu_06029!D34,"'","\'"),"','TargetCode':''}")</f>
        <v>{'SheetId':'1deb9a6e-dc5a-4908-87cc-034ee9747e20','UId':'fe496e11-6071-47ac-9042-fb59341ce9d3','Col':4,'Row':34,'Format':'numberic','Value':'','TargetCode':''}</v>
      </c>
    </row>
    <row r="315" spans="1:1">
      <c r="A315" t="str">
        <f>CONCATENATE("{'SheetId':'1deb9a6e-dc5a-4908-87cc-034ee9747e20'",",","'UId':'8f08a933-d633-4287-845a-9819dc196996'",",'Col':",COLUMN(BCDanhMucDauTu_06029!E34),",'Row':",ROW(BCDanhMucDauTu_06029!E34),",","'Format':'numberic'",",'Value':'",SUBSTITUTE(BCDanhMucDauTu_06029!E34,"'","\'"),"','TargetCode':''}")</f>
        <v>{'SheetId':'1deb9a6e-dc5a-4908-87cc-034ee9747e20','UId':'8f08a933-d633-4287-845a-9819dc196996','Col':5,'Row':34,'Format':'numberic','Value':'','TargetCode':''}</v>
      </c>
    </row>
    <row r="316" spans="1:1">
      <c r="A316" t="str">
        <f>CONCATENATE("{'SheetId':'1deb9a6e-dc5a-4908-87cc-034ee9747e20'",",","'UId':'dad551f4-82a6-49f9-9019-06cb4c328a89'",",'Col':",COLUMN(BCDanhMucDauTu_06029!F34),",'Row':",ROW(BCDanhMucDauTu_06029!F34),",","'Format':'numberic'",",'Value':'",SUBSTITUTE(BCDanhMucDauTu_06029!F34,"'","\'"),"','TargetCode':''}")</f>
        <v>{'SheetId':'1deb9a6e-dc5a-4908-87cc-034ee9747e20','UId':'dad551f4-82a6-49f9-9019-06cb4c328a89','Col':6,'Row':34,'Format':'numberic','Value':'','TargetCode':''}</v>
      </c>
    </row>
    <row r="317" spans="1:1">
      <c r="A317" t="str">
        <f>CONCATENATE("{'SheetId':'1deb9a6e-dc5a-4908-87cc-034ee9747e20'",",","'UId':'7bf94847-0bfe-4d96-ab7a-1ce79d9343f5'",",'Col':",COLUMN(BCDanhMucDauTu_06029!G34),",'Row':",ROW(BCDanhMucDauTu_06029!G34),",","'Format':'numberic'",",'Value':'",SUBSTITUTE(BCDanhMucDauTu_06029!G34,"'","\'"),"','TargetCode':''}")</f>
        <v>{'SheetId':'1deb9a6e-dc5a-4908-87cc-034ee9747e20','UId':'7bf94847-0bfe-4d96-ab7a-1ce79d9343f5','Col':7,'Row':34,'Format':'numberic','Value':'','TargetCode':''}</v>
      </c>
    </row>
    <row r="318" spans="1:1">
      <c r="A318" t="str">
        <f>CONCATENATE("{'SheetId':'1deb9a6e-dc5a-4908-87cc-034ee9747e20'",",","'UId':'55eed474-1147-4da3-9086-9e821874c0a4'",",'Col':",COLUMN(BCDanhMucDauTu_06029!A38),",'Row':",ROW(BCDanhMucDauTu_06029!A38),",","'ColDynamic':",COLUMN(BCDanhMucDauTu_06029!A41),",","'RowDynamic':",ROW(BCDanhMucDauTu_06029!A41),",","'Format':'numberic'",",'Value':'",SUBSTITUTE(BCDanhMucDauTu_06029!A38,"'","\'"),"','TargetCode':''}")</f>
        <v>{'SheetId':'1deb9a6e-dc5a-4908-87cc-034ee9747e20','UId':'55eed474-1147-4da3-9086-9e821874c0a4','Col':1,'Row':38,'ColDynamic':1,'RowDynamic':41,'Format':'numberic','Value':' ','TargetCode':''}</v>
      </c>
    </row>
    <row r="319" spans="1:1">
      <c r="A319" t="str">
        <f>CONCATENATE("{'SheetId':'1deb9a6e-dc5a-4908-87cc-034ee9747e20'",",","'UId':'1c32b7bf-2ca1-44a0-8279-a8f01d6b7249'",",'Col':",COLUMN(BCDanhMucDauTu_06029!B38),",'Row':",ROW(BCDanhMucDauTu_06029!B38),",","'ColDynamic':",COLUMN(BCDanhMucDauTu_06029!B41),",","'RowDynamic':",ROW(BCDanhMucDauTu_06029!B41),",","'Format':'string'",",'Value':'",SUBSTITUTE(BCDanhMucDauTu_06029!B38,"'","\'"),"','TargetCode':''}")</f>
        <v>{'SheetId':'1deb9a6e-dc5a-4908-87cc-034ee9747e20','UId':'1c32b7bf-2ca1-44a0-8279-a8f01d6b7249','Col':2,'Row':38,'ColDynamic':2,'RowDynamic':41,'Format':'string','Value':'Tổng','TargetCode':''}</v>
      </c>
    </row>
    <row r="320" spans="1:1">
      <c r="A320" t="str">
        <f>CONCATENATE("{'SheetId':'1deb9a6e-dc5a-4908-87cc-034ee9747e20'",",","'UId':'f6a0865a-7cc4-4bd5-9c41-171ccfbe8908'",",'Col':",COLUMN(BCDanhMucDauTu_06029!C38),",'Row':",ROW(BCDanhMucDauTu_06029!C38),",","'ColDynamic':",COLUMN(BCDanhMucDauTu_06029!C41),",","'RowDynamic':",ROW(BCDanhMucDauTu_06029!C41),",","'Format':'numberic'",",'Value':'",SUBSTITUTE(BCDanhMucDauTu_06029!C38,"'","\'"),"','TargetCode':''}")</f>
        <v>{'SheetId':'1deb9a6e-dc5a-4908-87cc-034ee9747e20','UId':'f6a0865a-7cc4-4bd5-9c41-171ccfbe8908','Col':3,'Row':38,'ColDynamic':3,'RowDynamic':41,'Format':'numberic','Value':'2254','TargetCode':''}</v>
      </c>
    </row>
    <row r="321" spans="1:1">
      <c r="A321" t="str">
        <f>CONCATENATE("{'SheetId':'1deb9a6e-dc5a-4908-87cc-034ee9747e20'",",","'UId':'26677bc1-4784-4b02-a8da-eb1a17958c29'",",'Col':",COLUMN(BCDanhMucDauTu_06029!D38),",'Row':",ROW(BCDanhMucDauTu_06029!D38),",","'ColDynamic':",COLUMN(BCDanhMucDauTu_06029!D41),",","'RowDynamic':",ROW(BCDanhMucDauTu_06029!D41),",","'Format':'numberic'",",'Value':'",SUBSTITUTE(BCDanhMucDauTu_06029!D38,"'","\'"),"','TargetCode':''}")</f>
        <v>{'SheetId':'1deb9a6e-dc5a-4908-87cc-034ee9747e20','UId':'26677bc1-4784-4b02-a8da-eb1a17958c29','Col':4,'Row':38,'ColDynamic':4,'RowDynamic':41,'Format':'numberic','Value':'','TargetCode':''}</v>
      </c>
    </row>
    <row r="322" spans="1:1">
      <c r="A322" t="str">
        <f>CONCATENATE("{'SheetId':'1deb9a6e-dc5a-4908-87cc-034ee9747e20'",",","'UId':'8088aec8-68fc-443f-8fce-4f1788e831ff'",",'Col':",COLUMN(BCDanhMucDauTu_06029!E38),",'Row':",ROW(BCDanhMucDauTu_06029!E38),",","'ColDynamic':",COLUMN(BCDanhMucDauTu_06029!E41),",","'RowDynamic':",ROW(BCDanhMucDauTu_06029!E41),",","'Format':'numberic'",",'Value':'",SUBSTITUTE(BCDanhMucDauTu_06029!E38,"'","\'"),"','TargetCode':''}")</f>
        <v>{'SheetId':'1deb9a6e-dc5a-4908-87cc-034ee9747e20','UId':'8088aec8-68fc-443f-8fce-4f1788e831ff','Col':5,'Row':38,'ColDynamic':5,'RowDynamic':41,'Format':'numberic','Value':'','TargetCode':''}</v>
      </c>
    </row>
    <row r="323" spans="1:1">
      <c r="A323" t="str">
        <f>CONCATENATE("{'SheetId':'1deb9a6e-dc5a-4908-87cc-034ee9747e20'",",","'UId':'109895da-3858-4d8d-ab90-543bcf58b23e'",",'Col':",COLUMN(BCDanhMucDauTu_06029!F38),",'Row':",ROW(BCDanhMucDauTu_06029!F38),",","'ColDynamic':",COLUMN(BCDanhMucDauTu_06029!F41),",","'RowDynamic':",ROW(BCDanhMucDauTu_06029!F41),",","'Format':'numberic'",",'Value':'",SUBSTITUTE(BCDanhMucDauTu_06029!F38,"'","\'"),"','TargetCode':''}")</f>
        <v>{'SheetId':'1deb9a6e-dc5a-4908-87cc-034ee9747e20','UId':'109895da-3858-4d8d-ab90-543bcf58b23e','Col':6,'Row':38,'ColDynamic':6,'RowDynamic':41,'Format':'numberic','Value':'0','TargetCode':''}</v>
      </c>
    </row>
    <row r="324" spans="1:1">
      <c r="A324" t="str">
        <f>CONCATENATE("{'SheetId':'1deb9a6e-dc5a-4908-87cc-034ee9747e20'",",","'UId':'b12319f9-b486-4e3c-968f-635c2693280b'",",'Col':",COLUMN(BCDanhMucDauTu_06029!G38),",'Row':",ROW(BCDanhMucDauTu_06029!G38),",","'ColDynamic':",COLUMN(BCDanhMucDauTu_06029!G41),",","'RowDynamic':",ROW(BCDanhMucDauTu_06029!G41),",","'Format':'numberic'",",'Value':'",SUBSTITUTE(BCDanhMucDauTu_06029!G38,"'","\'"),"','TargetCode':''}")</f>
        <v>{'SheetId':'1deb9a6e-dc5a-4908-87cc-034ee9747e20','UId':'b12319f9-b486-4e3c-968f-635c2693280b','Col':7,'Row':38,'ColDynamic':7,'RowDynamic':41,'Format':'numberic','Value':'0','TargetCode':''}</v>
      </c>
    </row>
    <row r="325" spans="1:1">
      <c r="A325" t="str">
        <f>CONCATENATE("{'SheetId':'1deb9a6e-dc5a-4908-87cc-034ee9747e20'",",","'UId':'740ad2fc-8f8c-4571-bfbb-d73a204a23fa'",",'Col':",COLUMN(BCDanhMucDauTu_06029!D39),",'Row':",ROW(BCDanhMucDauTu_06029!D39),",","'Format':'numberic'",",'Value':'",SUBSTITUTE(BCDanhMucDauTu_06029!D39,"'","\'"),"','TargetCode':''}")</f>
        <v>{'SheetId':'1deb9a6e-dc5a-4908-87cc-034ee9747e20','UId':'740ad2fc-8f8c-4571-bfbb-d73a204a23fa','Col':4,'Row':39,'Format':'numberic','Value':'','TargetCode':''}</v>
      </c>
    </row>
    <row r="326" spans="1:1">
      <c r="A326" t="str">
        <f>CONCATENATE("{'SheetId':'1deb9a6e-dc5a-4908-87cc-034ee9747e20'",",","'UId':'41643327-c3cb-4259-acbc-d10c8c939580'",",'Col':",COLUMN(BCDanhMucDauTu_06029!E39),",'Row':",ROW(BCDanhMucDauTu_06029!E39),",","'Format':'numberic'",",'Value':'",SUBSTITUTE(BCDanhMucDauTu_06029!E39,"'","\'"),"','TargetCode':''}")</f>
        <v>{'SheetId':'1deb9a6e-dc5a-4908-87cc-034ee9747e20','UId':'41643327-c3cb-4259-acbc-d10c8c939580','Col':5,'Row':39,'Format':'numberic','Value':'','TargetCode':''}</v>
      </c>
    </row>
    <row r="327" spans="1:1">
      <c r="A327" t="str">
        <f>CONCATENATE("{'SheetId':'1deb9a6e-dc5a-4908-87cc-034ee9747e20'",",","'UId':'d007d564-0a98-45f4-94c4-a2e4056245bc'",",'Col':",COLUMN(BCDanhMucDauTu_06029!F39),",'Row':",ROW(BCDanhMucDauTu_06029!F39),",","'Format':'numberic'",",'Value':'",SUBSTITUTE(BCDanhMucDauTu_06029!F39,"'","\'"),"','TargetCode':''}")</f>
        <v>{'SheetId':'1deb9a6e-dc5a-4908-87cc-034ee9747e20','UId':'d007d564-0a98-45f4-94c4-a2e4056245bc','Col':6,'Row':39,'Format':'numberic','Value':'427151957550','TargetCode':''}</v>
      </c>
    </row>
    <row r="328" spans="1:1">
      <c r="A328" t="str">
        <f>CONCATENATE("{'SheetId':'1deb9a6e-dc5a-4908-87cc-034ee9747e20'",",","'UId':'87b8e950-d5f9-45b4-8cfb-d8108dd16f8f'",",'Col':",COLUMN(BCDanhMucDauTu_06029!G39),",'Row':",ROW(BCDanhMucDauTu_06029!G39),",","'Format':'numberic'",",'Value':'",SUBSTITUTE(BCDanhMucDauTu_06029!G39,"'","\'"),"','TargetCode':''}")</f>
        <v>{'SheetId':'1deb9a6e-dc5a-4908-87cc-034ee9747e20','UId':'87b8e950-d5f9-45b4-8cfb-d8108dd16f8f','Col':7,'Row':39,'Format':'numberic','Value':'0.921868238184113','TargetCode':''}</v>
      </c>
    </row>
    <row r="329" spans="1:1">
      <c r="A329" t="str">
        <f>CONCATENATE("{'SheetId':'1deb9a6e-dc5a-4908-87cc-034ee9747e20'",",","'UId':'70e2406f-94eb-466f-8d09-837ad44a449c'",",'Col':",COLUMN(BCDanhMucDauTu_06029!D40),",'Row':",ROW(BCDanhMucDauTu_06029!D40),",","'Format':'numberic'",",'Value':'",SUBSTITUTE(BCDanhMucDauTu_06029!D40,"'","\'"),"','TargetCode':''}")</f>
        <v>{'SheetId':'1deb9a6e-dc5a-4908-87cc-034ee9747e20','UId':'70e2406f-94eb-466f-8d09-837ad44a449c','Col':4,'Row':40,'Format':'numberic','Value':'','TargetCode':''}</v>
      </c>
    </row>
    <row r="330" spans="1:1">
      <c r="A330" t="str">
        <f>CONCATENATE("{'SheetId':'1deb9a6e-dc5a-4908-87cc-034ee9747e20'",",","'UId':'d0c68994-6723-45f4-a51b-ec4a1f1cb761'",",'Col':",COLUMN(BCDanhMucDauTu_06029!E40),",'Row':",ROW(BCDanhMucDauTu_06029!E40),",","'Format':'numberic'",",'Value':'",SUBSTITUTE(BCDanhMucDauTu_06029!E40,"'","\'"),"','TargetCode':''}")</f>
        <v>{'SheetId':'1deb9a6e-dc5a-4908-87cc-034ee9747e20','UId':'d0c68994-6723-45f4-a51b-ec4a1f1cb761','Col':5,'Row':40,'Format':'numberic','Value':'','TargetCode':''}</v>
      </c>
    </row>
    <row r="331" spans="1:1">
      <c r="A331" t="str">
        <f>CONCATENATE("{'SheetId':'1deb9a6e-dc5a-4908-87cc-034ee9747e20'",",","'UId':'6c78638c-c601-49bf-a9e5-d48c4258eadd'",",'Col':",COLUMN(BCDanhMucDauTu_06029!F40),",'Row':",ROW(BCDanhMucDauTu_06029!F40),",","'Format':'numberic'",",'Value':'",SUBSTITUTE(BCDanhMucDauTu_06029!F40,"'","\'"),"','TargetCode':''}")</f>
        <v>{'SheetId':'1deb9a6e-dc5a-4908-87cc-034ee9747e20','UId':'6c78638c-c601-49bf-a9e5-d48c4258eadd','Col':6,'Row':40,'Format':'numberic','Value':'','TargetCode':''}</v>
      </c>
    </row>
    <row r="332" spans="1:1">
      <c r="A332" t="str">
        <f>CONCATENATE("{'SheetId':'1deb9a6e-dc5a-4908-87cc-034ee9747e20'",",","'UId':'bb82eed3-a7c3-4954-be20-20a9717d4026'",",'Col':",COLUMN(BCDanhMucDauTu_06029!G40),",'Row':",ROW(BCDanhMucDauTu_06029!G40),",","'Format':'numberic'",",'Value':'",SUBSTITUTE(BCDanhMucDauTu_06029!G40,"'","\'"),"','TargetCode':''}")</f>
        <v>{'SheetId':'1deb9a6e-dc5a-4908-87cc-034ee9747e20','UId':'bb82eed3-a7c3-4954-be20-20a9717d4026','Col':7,'Row':40,'Format':'numberic','Value':'','TargetCode':''}</v>
      </c>
    </row>
    <row r="333" spans="1:1">
      <c r="A333" t="str">
        <f>CONCATENATE("{'SheetId':'1deb9a6e-dc5a-4908-87cc-034ee9747e20'",",","'UId':'4fe6fd2f-049f-4c3b-a78b-58fd08d62d7d'",",'Col':",COLUMN(BCDanhMucDauTu_06029!A49),",'Row':",ROW(BCDanhMucDauTu_06029!A49),",","'ColDynamic':",COLUMN(BCDanhMucDauTu_06029!A52),",","'RowDynamic':",ROW(BCDanhMucDauTu_06029!A52),",","'Format':'numberic'",",'Value':'",SUBSTITUTE(BCDanhMucDauTu_06029!A49,"'","\'"),"','TargetCode':''}")</f>
        <v>{'SheetId':'1deb9a6e-dc5a-4908-87cc-034ee9747e20','UId':'4fe6fd2f-049f-4c3b-a78b-58fd08d62d7d','Col':1,'Row':49,'ColDynamic':1,'RowDynamic':52,'Format':'numberic','Value':' ','TargetCode':''}</v>
      </c>
    </row>
    <row r="334" spans="1:1">
      <c r="A334" t="str">
        <f>CONCATENATE("{'SheetId':'1deb9a6e-dc5a-4908-87cc-034ee9747e20'",",","'UId':'21737fa5-5263-466a-9802-c554ec94ffeb'",",'Col':",COLUMN(BCDanhMucDauTu_06029!B49),",'Row':",ROW(BCDanhMucDauTu_06029!B49),",","'ColDynamic':",COLUMN(BCDanhMucDauTu_06029!B52),",","'RowDynamic':",ROW(BCDanhMucDauTu_06029!B52),",","'Format':'string'",",'Value':'",SUBSTITUTE(BCDanhMucDauTu_06029!B49,"'","\'"),"','TargetCode':''}")</f>
        <v>{'SheetId':'1deb9a6e-dc5a-4908-87cc-034ee9747e20','UId':'21737fa5-5263-466a-9802-c554ec94ffeb','Col':2,'Row':49,'ColDynamic':2,'RowDynamic':52,'Format':'string','Value':'Tổng','TargetCode':''}</v>
      </c>
    </row>
    <row r="335" spans="1:1">
      <c r="A335" t="str">
        <f>CONCATENATE("{'SheetId':'1deb9a6e-dc5a-4908-87cc-034ee9747e20'",",","'UId':'b1780ae8-e3e9-4d68-b8e3-06dc22233b5c'",",'Col':",COLUMN(BCDanhMucDauTu_06029!C49),",'Row':",ROW(BCDanhMucDauTu_06029!C49),",","'ColDynamic':",COLUMN(BCDanhMucDauTu_06029!C52),",","'RowDynamic':",ROW(BCDanhMucDauTu_06029!C52),",","'Format':'numberic'",",'Value':'",SUBSTITUTE(BCDanhMucDauTu_06029!C49,"'","\'"),"','TargetCode':''}")</f>
        <v>{'SheetId':'1deb9a6e-dc5a-4908-87cc-034ee9747e20','UId':'b1780ae8-e3e9-4d68-b8e3-06dc22233b5c','Col':3,'Row':49,'ColDynamic':3,'RowDynamic':52,'Format':'numberic','Value':'2257','TargetCode':''}</v>
      </c>
    </row>
    <row r="336" spans="1:1">
      <c r="A336" t="str">
        <f>CONCATENATE("{'SheetId':'1deb9a6e-dc5a-4908-87cc-034ee9747e20'",",","'UId':'fd0c415a-d2bc-42ee-b389-414f8400dae8'",",'Col':",COLUMN(BCDanhMucDauTu_06029!D49),",'Row':",ROW(BCDanhMucDauTu_06029!D49),",","'ColDynamic':",COLUMN(BCDanhMucDauTu_06029!D52),",","'RowDynamic':",ROW(BCDanhMucDauTu_06029!D52),",","'Format':'numberic'",",'Value':'",SUBSTITUTE(BCDanhMucDauTu_06029!D49,"'","\'"),"','TargetCode':''}")</f>
        <v>{'SheetId':'1deb9a6e-dc5a-4908-87cc-034ee9747e20','UId':'fd0c415a-d2bc-42ee-b389-414f8400dae8','Col':4,'Row':49,'ColDynamic':4,'RowDynamic':52,'Format':'numberic','Value':'','TargetCode':''}</v>
      </c>
    </row>
    <row r="337" spans="1:1">
      <c r="A337" t="str">
        <f>CONCATENATE("{'SheetId':'1deb9a6e-dc5a-4908-87cc-034ee9747e20'",",","'UId':'816243e8-9c85-4ba1-805c-371f6b4844e4'",",'Col':",COLUMN(BCDanhMucDauTu_06029!E49),",'Row':",ROW(BCDanhMucDauTu_06029!E49),",","'ColDynamic':",COLUMN(BCDanhMucDauTu_06029!E52),",","'RowDynamic':",ROW(BCDanhMucDauTu_06029!E52),",","'Format':'numberic'",",'Value':'",SUBSTITUTE(BCDanhMucDauTu_06029!E49,"'","\'"),"','TargetCode':''}")</f>
        <v>{'SheetId':'1deb9a6e-dc5a-4908-87cc-034ee9747e20','UId':'816243e8-9c85-4ba1-805c-371f6b4844e4','Col':5,'Row':49,'ColDynamic':5,'RowDynamic':52,'Format':'numberic','Value':'','TargetCode':''}</v>
      </c>
    </row>
    <row r="338" spans="1:1">
      <c r="A338" t="str">
        <f>CONCATENATE("{'SheetId':'1deb9a6e-dc5a-4908-87cc-034ee9747e20'",",","'UId':'2efa8183-1804-400f-919b-54e0d328e017'",",'Col':",COLUMN(BCDanhMucDauTu_06029!F49),",'Row':",ROW(BCDanhMucDauTu_06029!F49),",","'ColDynamic':",COLUMN(BCDanhMucDauTu_06029!F52),",","'RowDynamic':",ROW(BCDanhMucDauTu_06029!F52),",","'Format':'numberic'",",'Value':'",SUBSTITUTE(BCDanhMucDauTu_06029!F49,"'","\'"),"','TargetCode':''}")</f>
        <v>{'SheetId':'1deb9a6e-dc5a-4908-87cc-034ee9747e20','UId':'2efa8183-1804-400f-919b-54e0d328e017','Col':6,'Row':49,'ColDynamic':6,'RowDynamic':52,'Format':'numberic','Value':'0','TargetCode':''}</v>
      </c>
    </row>
    <row r="339" spans="1:1">
      <c r="A339" t="str">
        <f>CONCATENATE("{'SheetId':'1deb9a6e-dc5a-4908-87cc-034ee9747e20'",",","'UId':'890ca93f-4ffa-4063-bc4e-3ca8427d321f'",",'Col':",COLUMN(BCDanhMucDauTu_06029!G49),",'Row':",ROW(BCDanhMucDauTu_06029!G49),",","'ColDynamic':",COLUMN(BCDanhMucDauTu_06029!G52),",","'RowDynamic':",ROW(BCDanhMucDauTu_06029!G52),",","'Format':'numberic'",",'Value':'",SUBSTITUTE(BCDanhMucDauTu_06029!G49,"'","\'"),"','TargetCode':''}")</f>
        <v>{'SheetId':'1deb9a6e-dc5a-4908-87cc-034ee9747e20','UId':'890ca93f-4ffa-4063-bc4e-3ca8427d321f','Col':7,'Row':49,'ColDynamic':7,'RowDynamic':52,'Format':'numberic','Value':'0','TargetCode':''}</v>
      </c>
    </row>
    <row r="340" spans="1:1">
      <c r="A340" t="str">
        <f>CONCATENATE("{'SheetId':'1deb9a6e-dc5a-4908-87cc-034ee9747e20'",",","'UId':'df249e66-a9ea-45a2-9c76-d51aecb2379d'",",'Col':",COLUMN(BCDanhMucDauTu_06029!D50),",'Row':",ROW(BCDanhMucDauTu_06029!D50),",","'Format':'numberic'",",'Value':'",SUBSTITUTE(BCDanhMucDauTu_06029!D50,"'","\'"),"','TargetCode':''}")</f>
        <v>{'SheetId':'1deb9a6e-dc5a-4908-87cc-034ee9747e20','UId':'df249e66-a9ea-45a2-9c76-d51aecb2379d','Col':4,'Row':50,'Format':'numberic','Value':'','TargetCode':''}</v>
      </c>
    </row>
    <row r="341" spans="1:1">
      <c r="A341" t="str">
        <f>CONCATENATE("{'SheetId':'1deb9a6e-dc5a-4908-87cc-034ee9747e20'",",","'UId':'a81df1b4-0c26-4bbd-9a9d-27dc4b538b2c'",",'Col':",COLUMN(BCDanhMucDauTu_06029!E50),",'Row':",ROW(BCDanhMucDauTu_06029!E50),",","'Format':'numberic'",",'Value':'",SUBSTITUTE(BCDanhMucDauTu_06029!E50,"'","\'"),"','TargetCode':''}")</f>
        <v>{'SheetId':'1deb9a6e-dc5a-4908-87cc-034ee9747e20','UId':'a81df1b4-0c26-4bbd-9a9d-27dc4b538b2c','Col':5,'Row':50,'Format':'numberic','Value':'','TargetCode':''}</v>
      </c>
    </row>
    <row r="342" spans="1:1">
      <c r="A342" t="str">
        <f>CONCATENATE("{'SheetId':'1deb9a6e-dc5a-4908-87cc-034ee9747e20'",",","'UId':'4a9e3616-ca24-464d-b5e2-89b07d4dab94'",",'Col':",COLUMN(BCDanhMucDauTu_06029!F50),",'Row':",ROW(BCDanhMucDauTu_06029!F50),",","'Format':'numberic'",",'Value':'",SUBSTITUTE(BCDanhMucDauTu_06029!F50,"'","\'"),"','TargetCode':''}")</f>
        <v>{'SheetId':'1deb9a6e-dc5a-4908-87cc-034ee9747e20','UId':'4a9e3616-ca24-464d-b5e2-89b07d4dab94','Col':6,'Row':50,'Format':'numberic','Value':'','TargetCode':''}</v>
      </c>
    </row>
    <row r="343" spans="1:1">
      <c r="A343" t="str">
        <f>CONCATENATE("{'SheetId':'1deb9a6e-dc5a-4908-87cc-034ee9747e20'",",","'UId':'4cbb5dbb-7a56-4367-b451-172c5d9fc088'",",'Col':",COLUMN(BCDanhMucDauTu_06029!G50),",'Row':",ROW(BCDanhMucDauTu_06029!G50),",","'Format':'numberic'",",'Value':'",SUBSTITUTE(BCDanhMucDauTu_06029!G50,"'","\'"),"','TargetCode':''}")</f>
        <v>{'SheetId':'1deb9a6e-dc5a-4908-87cc-034ee9747e20','UId':'4cbb5dbb-7a56-4367-b451-172c5d9fc088','Col':7,'Row':50,'Format':'numberic','Value':'','TargetCode':''}</v>
      </c>
    </row>
    <row r="344" spans="1:1">
      <c r="A344" t="str">
        <f>CONCATENATE("{'SheetId':'1deb9a6e-dc5a-4908-87cc-034ee9747e20'",",","'UId':'70357de6-0706-48a2-a361-da95bcaa1827'",",'Col':",COLUMN(BCDanhMucDauTu_06029!D51),",'Row':",ROW(BCDanhMucDauTu_06029!D51),",","'Format':'numberic'",",'Value':'",SUBSTITUTE(BCDanhMucDauTu_06029!D51,"'","\'"),"','TargetCode':''}")</f>
        <v>{'SheetId':'1deb9a6e-dc5a-4908-87cc-034ee9747e20','UId':'70357de6-0706-48a2-a361-da95bcaa1827','Col':4,'Row':51,'Format':'numberic','Value':'','TargetCode':''}</v>
      </c>
    </row>
    <row r="345" spans="1:1">
      <c r="A345" t="str">
        <f>CONCATENATE("{'SheetId':'1deb9a6e-dc5a-4908-87cc-034ee9747e20'",",","'UId':'4f148c59-190d-4dad-aff9-126f4ce81c6d'",",'Col':",COLUMN(BCDanhMucDauTu_06029!E51),",'Row':",ROW(BCDanhMucDauTu_06029!E51),",","'Format':'numberic'",",'Value':'",SUBSTITUTE(BCDanhMucDauTu_06029!E51,"'","\'"),"','TargetCode':''}")</f>
        <v>{'SheetId':'1deb9a6e-dc5a-4908-87cc-034ee9747e20','UId':'4f148c59-190d-4dad-aff9-126f4ce81c6d','Col':5,'Row':51,'Format':'numberic','Value':'','TargetCode':''}</v>
      </c>
    </row>
    <row r="346" spans="1:1">
      <c r="A346" t="str">
        <f>CONCATENATE("{'SheetId':'1deb9a6e-dc5a-4908-87cc-034ee9747e20'",",","'UId':'6ba9d2bf-7322-4bb6-be73-05a728f53c5a'",",'Col':",COLUMN(BCDanhMucDauTu_06029!F51),",'Row':",ROW(BCDanhMucDauTu_06029!F51),",","'Format':'numberic'",",'Value':'",SUBSTITUTE(BCDanhMucDauTu_06029!F51,"'","\'"),"','TargetCode':''}")</f>
        <v>{'SheetId':'1deb9a6e-dc5a-4908-87cc-034ee9747e20','UId':'6ba9d2bf-7322-4bb6-be73-05a728f53c5a','Col':6,'Row':51,'Format':'numberic','Value':'36202717074','TargetCode':''}</v>
      </c>
    </row>
    <row r="347" spans="1:1">
      <c r="A347" t="str">
        <f>CONCATENATE("{'SheetId':'1deb9a6e-dc5a-4908-87cc-034ee9747e20'",",","'UId':'cad08826-aed0-458d-a3df-563ee1ca2782'",",'Col':",COLUMN(BCDanhMucDauTu_06029!G51),",'Row':",ROW(BCDanhMucDauTu_06029!G51),",","'Format':'numberic'",",'Value':'",SUBSTITUTE(BCDanhMucDauTu_06029!G51,"'","\'"),"','TargetCode':''}")</f>
        <v>{'SheetId':'1deb9a6e-dc5a-4908-87cc-034ee9747e20','UId':'cad08826-aed0-458d-a3df-563ee1ca2782','Col':7,'Row':51,'Format':'numberic','Value':'0.0781317618158866','TargetCode':''}</v>
      </c>
    </row>
    <row r="348" spans="1:1">
      <c r="A348" t="str">
        <f>CONCATENATE("{'SheetId':'1deb9a6e-dc5a-4908-87cc-034ee9747e20'",",","'UId':'26452794-e0d2-44f2-8c51-7f5465fbf4cf'",",'Col':",COLUMN(BCDanhMucDauTu_06029!A55),",'Row':",ROW(BCDanhMucDauTu_06029!A55),",","'ColDynamic':",COLUMN(BCDanhMucDauTu_06029!A50),",","'RowDynamic':",ROW(BCDanhMucDauTu_06029!A50),",","'Format':'string'",",'Value':'",SUBSTITUTE(BCDanhMucDauTu_06029!A55,"'","\'"),"','TargetCode':''}")</f>
        <v>{'SheetId':'1deb9a6e-dc5a-4908-87cc-034ee9747e20','UId':'26452794-e0d2-44f2-8c51-7f5465fbf4cf','Col':1,'Row':55,'ColDynamic':1,'RowDynamic':50,'Format':'string','Value':' ','TargetCode':''}</v>
      </c>
    </row>
    <row r="349" spans="1:1">
      <c r="A349" t="str">
        <f>CONCATENATE("{'SheetId':'1deb9a6e-dc5a-4908-87cc-034ee9747e20'",",","'UId':'9b14eff9-5e45-4cf1-9494-0604b89ed28b'",",'Col':",COLUMN(BCDanhMucDauTu_06029!B55),",'Row':",ROW(BCDanhMucDauTu_06029!B55),",","'ColDynamic':",COLUMN(BCDanhMucDauTu_06029!B50),",","'RowDynamic':",ROW(BCDanhMucDauTu_06029!B50),",","'Format':'string'",",'Value':'",SUBSTITUTE(BCDanhMucDauTu_06029!B55,"'","\'"),"','TargetCode':''}")</f>
        <v>{'SheetId':'1deb9a6e-dc5a-4908-87cc-034ee9747e20','UId':'9b14eff9-5e45-4cf1-9494-0604b89ed28b','Col':2,'Row':55,'ColDynamic':2,'RowDynamic':50,'Format':'string','Value':'Tiền gửi ngân hàng','TargetCode':''}</v>
      </c>
    </row>
    <row r="350" spans="1:1">
      <c r="A350" t="str">
        <f>CONCATENATE("{'SheetId':'1deb9a6e-dc5a-4908-87cc-034ee9747e20'",",","'UId':'8d66f097-23e3-4ef9-8131-e5ac52c6b32f'",",'Col':",COLUMN(BCDanhMucDauTu_06029!C55),",'Row':",ROW(BCDanhMucDauTu_06029!C55),",","'ColDynamic':",COLUMN(BCDanhMucDauTu_06029!C50),",","'RowDynamic':",ROW(BCDanhMucDauTu_06029!C50),",","'Format':'string'",",'Value':'",SUBSTITUTE(BCDanhMucDauTu_06029!C55,"'","\'"),"','TargetCode':''}")</f>
        <v>{'SheetId':'1deb9a6e-dc5a-4908-87cc-034ee9747e20','UId':'8d66f097-23e3-4ef9-8131-e5ac52c6b32f','Col':3,'Row':55,'ColDynamic':3,'RowDynamic':50,'Format':'string','Value':'2260','TargetCode':''}</v>
      </c>
    </row>
    <row r="351" spans="1:1">
      <c r="A351" t="str">
        <f>CONCATENATE("{'SheetId':'1deb9a6e-dc5a-4908-87cc-034ee9747e20'",",","'UId':'ead9614a-658c-4220-bedf-ca1bfba113ca'",",'Col':",COLUMN(BCDanhMucDauTu_06029!D55),",'Row':",ROW(BCDanhMucDauTu_06029!D55),",","'ColDynamic':",COLUMN(BCDanhMucDauTu_06029!D50),",","'RowDynamic':",ROW(BCDanhMucDauTu_06029!D50),",","'Format':'numberic'",",'Value':'",SUBSTITUTE(BCDanhMucDauTu_06029!D55,"'","\'"),"','TargetCode':''}")</f>
        <v>{'SheetId':'1deb9a6e-dc5a-4908-87cc-034ee9747e20','UId':'ead9614a-658c-4220-bedf-ca1bfba113ca','Col':4,'Row':55,'ColDynamic':4,'RowDynamic':50,'Format':'numberic','Value':'','TargetCode':''}</v>
      </c>
    </row>
    <row r="352" spans="1:1">
      <c r="A352" t="str">
        <f>CONCATENATE("{'SheetId':'1deb9a6e-dc5a-4908-87cc-034ee9747e20'",",","'UId':'4fdfc09c-5e5b-40ad-b617-c48d140e6fbc'",",'Col':",COLUMN(BCDanhMucDauTu_06029!E55),",'Row':",ROW(BCDanhMucDauTu_06029!E55),",","'ColDynamic':",COLUMN(BCDanhMucDauTu_06029!E50),",","'RowDynamic':",ROW(BCDanhMucDauTu_06029!E50),",","'Format':'numberic'",",'Value':'",SUBSTITUTE(BCDanhMucDauTu_06029!E55,"'","\'"),"','TargetCode':''}")</f>
        <v>{'SheetId':'1deb9a6e-dc5a-4908-87cc-034ee9747e20','UId':'4fdfc09c-5e5b-40ad-b617-c48d140e6fbc','Col':5,'Row':55,'ColDynamic':5,'RowDynamic':50,'Format':'numberic','Value':'','TargetCode':''}</v>
      </c>
    </row>
    <row r="353" spans="1:1">
      <c r="A353" t="str">
        <f>CONCATENATE("{'SheetId':'1deb9a6e-dc5a-4908-87cc-034ee9747e20'",",","'UId':'ba8351a8-8ef9-4c39-b20c-9e499c7302c4'",",'Col':",COLUMN(BCDanhMucDauTu_06029!F55),",'Row':",ROW(BCDanhMucDauTu_06029!F55),",","'ColDynamic':",COLUMN(BCDanhMucDauTu_06029!F50),",","'RowDynamic':",ROW(BCDanhMucDauTu_06029!F50),",","'Format':'numberic'",",'Value':'",SUBSTITUTE(BCDanhMucDauTu_06029!F55,"'","\'"),"','TargetCode':''}")</f>
        <v>{'SheetId':'1deb9a6e-dc5a-4908-87cc-034ee9747e20','UId':'ba8351a8-8ef9-4c39-b20c-9e499c7302c4','Col':6,'Row':55,'ColDynamic':6,'RowDynamic':50,'Format':'numberic','Value':'0','TargetCode':''}</v>
      </c>
    </row>
    <row r="354" spans="1:1">
      <c r="A354" t="str">
        <f>CONCATENATE("{'SheetId':'1deb9a6e-dc5a-4908-87cc-034ee9747e20'",",","'UId':'20aec549-2649-4108-8c50-4ff697541fea'",",'Col':",COLUMN(BCDanhMucDauTu_06029!G55),",'Row':",ROW(BCDanhMucDauTu_06029!G55),",","'ColDynamic':",COLUMN(BCDanhMucDauTu_06029!G50),",","'RowDynamic':",ROW(BCDanhMucDauTu_06029!G50),",","'Format':'numberic'",",'Value':'",SUBSTITUTE(BCDanhMucDauTu_06029!G55,"'","\'"),"','TargetCode':''}")</f>
        <v>{'SheetId':'1deb9a6e-dc5a-4908-87cc-034ee9747e20','UId':'20aec549-2649-4108-8c50-4ff697541fea','Col':7,'Row':55,'ColDynamic':7,'RowDynamic':50,'Format':'numberic','Value':'0','TargetCode':''}</v>
      </c>
    </row>
    <row r="355" spans="1:1">
      <c r="A355" t="str">
        <f>CONCATENATE("{'SheetId':'1deb9a6e-dc5a-4908-87cc-034ee9747e20'",",","'UId':'c94d94d7-01a6-4c24-95e6-4f83c62d0567'",",'Col':",COLUMN(BCDanhMucDauTu_06029!A57),",'Row':",ROW(BCDanhMucDauTu_06029!A57),",","'ColDynamic':",COLUMN(BCDanhMucDauTu_06029!A52),",","'RowDynamic':",ROW(BCDanhMucDauTu_06029!A52),",","'Format':'string'",",'Value':'",SUBSTITUTE(BCDanhMucDauTu_06029!A57,"'","\'"),"','TargetCode':''}")</f>
        <v>{'SheetId':'1deb9a6e-dc5a-4908-87cc-034ee9747e20','UId':'c94d94d7-01a6-4c24-95e6-4f83c62d0567','Col':1,'Row':57,'ColDynamic':1,'RowDynamic':52,'Format':'string','Value':' ','TargetCode':''}</v>
      </c>
    </row>
    <row r="356" spans="1:1">
      <c r="A356" t="str">
        <f>CONCATENATE("{'SheetId':'1deb9a6e-dc5a-4908-87cc-034ee9747e20'",",","'UId':'333b59bf-d7bf-4903-a769-681773c5c1d6'",",'Col':",COLUMN(BCDanhMucDauTu_06029!B57),",'Row':",ROW(BCDanhMucDauTu_06029!B57),",","'ColDynamic':",COLUMN(BCDanhMucDauTu_06029!B52),",","'RowDynamic':",ROW(BCDanhMucDauTu_06029!B52),",","'Format':'string'",",'Value':'",SUBSTITUTE(BCDanhMucDauTu_06029!B57,"'","\'"),"','TargetCode':''}")</f>
        <v>{'SheetId':'1deb9a6e-dc5a-4908-87cc-034ee9747e20','UId':'333b59bf-d7bf-4903-a769-681773c5c1d6','Col':2,'Row':57,'ColDynamic':2,'RowDynamic':52,'Format':'string','Value':'','TargetCode':''}</v>
      </c>
    </row>
    <row r="357" spans="1:1">
      <c r="A357" t="str">
        <f>CONCATENATE("{'SheetId':'1deb9a6e-dc5a-4908-87cc-034ee9747e20'",",","'UId':'70dcb08c-d0c0-43e8-87c7-cb83b1736902'",",'Col':",COLUMN(BCDanhMucDauTu_06029!C57),",'Row':",ROW(BCDanhMucDauTu_06029!C57),",","'ColDynamic':",COLUMN(BCDanhMucDauTu_06029!C52),",","'RowDynamic':",ROW(BCDanhMucDauTu_06029!C52),",","'Format':'string'",",'Value':'",SUBSTITUTE(BCDanhMucDauTu_06029!C57,"'","\'"),"','TargetCode':''}")</f>
        <v>{'SheetId':'1deb9a6e-dc5a-4908-87cc-034ee9747e20','UId':'70dcb08c-d0c0-43e8-87c7-cb83b1736902','Col':3,'Row':57,'ColDynamic':3,'RowDynamic':52,'Format':'string','Value':'','TargetCode':''}</v>
      </c>
    </row>
    <row r="358" spans="1:1">
      <c r="A358" t="str">
        <f>CONCATENATE("{'SheetId':'1deb9a6e-dc5a-4908-87cc-034ee9747e20'",",","'UId':'b98b0710-edbe-464f-91cc-a50943b92e53'",",'Col':",COLUMN(BCDanhMucDauTu_06029!D57),",'Row':",ROW(BCDanhMucDauTu_06029!D57),",","'ColDynamic':",COLUMN(BCDanhMucDauTu_06029!D52),",","'RowDynamic':",ROW(BCDanhMucDauTu_06029!D52),",","'Format':'numberic'",",'Value':'",SUBSTITUTE(BCDanhMucDauTu_06029!D57,"'","\'"),"','TargetCode':''}")</f>
        <v>{'SheetId':'1deb9a6e-dc5a-4908-87cc-034ee9747e20','UId':'b98b0710-edbe-464f-91cc-a50943b92e53','Col':4,'Row':57,'ColDynamic':4,'RowDynamic':52,'Format':'numberic','Value':' ','TargetCode':''}</v>
      </c>
    </row>
    <row r="359" spans="1:1">
      <c r="A359" t="str">
        <f>CONCATENATE("{'SheetId':'1deb9a6e-dc5a-4908-87cc-034ee9747e20'",",","'UId':'1e5e338d-e8d3-484c-a931-f154e681f9d1'",",'Col':",COLUMN(BCDanhMucDauTu_06029!E57),",'Row':",ROW(BCDanhMucDauTu_06029!E57),",","'ColDynamic':",COLUMN(BCDanhMucDauTu_06029!E52),",","'RowDynamic':",ROW(BCDanhMucDauTu_06029!E52),",","'Format':'numberic'",",'Value':'",SUBSTITUTE(BCDanhMucDauTu_06029!E57,"'","\'"),"','TargetCode':''}")</f>
        <v>{'SheetId':'1deb9a6e-dc5a-4908-87cc-034ee9747e20','UId':'1e5e338d-e8d3-484c-a931-f154e681f9d1','Col':5,'Row':57,'ColDynamic':5,'RowDynamic':52,'Format':'numberic','Value':' ','TargetCode':''}</v>
      </c>
    </row>
    <row r="360" spans="1:1">
      <c r="A360" t="str">
        <f>CONCATENATE("{'SheetId':'1deb9a6e-dc5a-4908-87cc-034ee9747e20'",",","'UId':'f0171a12-b46c-408e-9769-0674783f4494'",",'Col':",COLUMN(BCDanhMucDauTu_06029!F57),",'Row':",ROW(BCDanhMucDauTu_06029!F57),",","'ColDynamic':",COLUMN(BCDanhMucDauTu_06029!F52),",","'RowDynamic':",ROW(BCDanhMucDauTu_06029!F52),",","'Format':'numberic'",",'Value':'",SUBSTITUTE(BCDanhMucDauTu_06029!F57,"'","\'"),"','TargetCode':''}")</f>
        <v>{'SheetId':'1deb9a6e-dc5a-4908-87cc-034ee9747e20','UId':'f0171a12-b46c-408e-9769-0674783f4494','Col':6,'Row':57,'ColDynamic':6,'RowDynamic':52,'Format':'numberic','Value':'','TargetCode':''}</v>
      </c>
    </row>
    <row r="361" spans="1:1">
      <c r="A361" t="str">
        <f>CONCATENATE("{'SheetId':'1deb9a6e-dc5a-4908-87cc-034ee9747e20'",",","'UId':'123dfcbf-9d8f-4865-9abd-67aef0fb2ded'",",'Col':",COLUMN(BCDanhMucDauTu_06029!G57),",'Row':",ROW(BCDanhMucDauTu_06029!G57),",","'ColDynamic':",COLUMN(BCDanhMucDauTu_06029!G52),",","'RowDynamic':",ROW(BCDanhMucDauTu_06029!G52),",","'Format':'numberic'",",'Value':'",SUBSTITUTE(BCDanhMucDauTu_06029!G57,"'","\'"),"','TargetCode':''}")</f>
        <v>{'SheetId':'1deb9a6e-dc5a-4908-87cc-034ee9747e20','UId':'123dfcbf-9d8f-4865-9abd-67aef0fb2ded','Col':7,'Row':57,'ColDynamic':7,'RowDynamic':52,'Format':'numberic','Value':'','TargetCode':''}</v>
      </c>
    </row>
    <row r="362" spans="1:1">
      <c r="A362" t="str">
        <f>CONCATENATE("{'SheetId':'1deb9a6e-dc5a-4908-87cc-034ee9747e20'",",","'UId':'61c7d7e9-4c4a-4062-8012-4877345d4ca2'",",'Col':",COLUMN(BCDanhMucDauTu_06029!D59),",'Row':",ROW(BCDanhMucDauTu_06029!D59),",","'Format':'numberic'",",'Value':'",SUBSTITUTE(BCDanhMucDauTu_06029!D59,"'","\'"),"','TargetCode':''}")</f>
        <v>{'SheetId':'1deb9a6e-dc5a-4908-87cc-034ee9747e20','UId':'61c7d7e9-4c4a-4062-8012-4877345d4ca2','Col':4,'Row':59,'Format':'numberic','Value':'','TargetCode':''}</v>
      </c>
    </row>
    <row r="363" spans="1:1">
      <c r="A363" t="str">
        <f>CONCATENATE("{'SheetId':'1deb9a6e-dc5a-4908-87cc-034ee9747e20'",",","'UId':'55eb1cfc-48db-45d7-badc-9126702dbaca'",",'Col':",COLUMN(BCDanhMucDauTu_06029!E59),",'Row':",ROW(BCDanhMucDauTu_06029!E59),",","'Format':'numberic'",",'Value':'",SUBSTITUTE(BCDanhMucDauTu_06029!E59,"'","\'"),"','TargetCode':''}")</f>
        <v>{'SheetId':'1deb9a6e-dc5a-4908-87cc-034ee9747e20','UId':'55eb1cfc-48db-45d7-badc-9126702dbaca','Col':5,'Row':59,'Format':'numberic','Value':'','TargetCode':''}</v>
      </c>
    </row>
    <row r="364" spans="1:1">
      <c r="A364" t="str">
        <f>CONCATENATE("{'SheetId':'1deb9a6e-dc5a-4908-87cc-034ee9747e20'",",","'UId':'0b0a71cf-8b1c-4a88-a170-2b7251d20ffa'",",'Col':",COLUMN(BCDanhMucDauTu_06029!F59),",'Row':",ROW(BCDanhMucDauTu_06029!F59),",","'Format':'numberic'",",'Value':'",SUBSTITUTE(BCDanhMucDauTu_06029!F59,"'","\'"),"','TargetCode':''}")</f>
        <v>{'SheetId':'1deb9a6e-dc5a-4908-87cc-034ee9747e20','UId':'0b0a71cf-8b1c-4a88-a170-2b7251d20ffa','Col':6,'Row':59,'Format':'numberic','Value':'36202717074','TargetCode':''}</v>
      </c>
    </row>
    <row r="365" spans="1:1">
      <c r="A365" t="str">
        <f>CONCATENATE("{'SheetId':'1deb9a6e-dc5a-4908-87cc-034ee9747e20'",",","'UId':'3ec63538-3a98-477e-b957-0e4550274988'",",'Col':",COLUMN(BCDanhMucDauTu_06029!G59),",'Row':",ROW(BCDanhMucDauTu_06029!G59),",","'Format':'numberic'",",'Value':'",SUBSTITUTE(BCDanhMucDauTu_06029!G59,"'","\'"),"','TargetCode':''}")</f>
        <v>{'SheetId':'1deb9a6e-dc5a-4908-87cc-034ee9747e20','UId':'3ec63538-3a98-477e-b957-0e4550274988','Col':7,'Row':59,'Format':'numberic','Value':'0.0781317618158866','TargetCode':''}</v>
      </c>
    </row>
    <row r="366" spans="1:1">
      <c r="A366" t="str">
        <f>CONCATENATE("{'SheetId':'1deb9a6e-dc5a-4908-87cc-034ee9747e20'",",","'UId':'b7e2b881-7166-4008-81ef-36fa655ba0d3'",",'Col':",COLUMN(BCDanhMucDauTu_06029!D60),",'Row':",ROW(BCDanhMucDauTu_06029!D60),",","'Format':'numberic'",",'Value':'",SUBSTITUTE(BCDanhMucDauTu_06029!D60,"'","\'"),"','TargetCode':''}")</f>
        <v>{'SheetId':'1deb9a6e-dc5a-4908-87cc-034ee9747e20','UId':'b7e2b881-7166-4008-81ef-36fa655ba0d3','Col':4,'Row':60,'Format':'numberic','Value':'','TargetCode':''}</v>
      </c>
    </row>
    <row r="367" spans="1:1">
      <c r="A367" t="str">
        <f>CONCATENATE("{'SheetId':'1deb9a6e-dc5a-4908-87cc-034ee9747e20'",",","'UId':'b0198f8c-cffe-4d00-9816-22e0fa96124d'",",'Col':",COLUMN(BCDanhMucDauTu_06029!E60),",'Row':",ROW(BCDanhMucDauTu_06029!E60),",","'Format':'numberic'",",'Value':'",SUBSTITUTE(BCDanhMucDauTu_06029!E60,"'","\'"),"','TargetCode':''}")</f>
        <v>{'SheetId':'1deb9a6e-dc5a-4908-87cc-034ee9747e20','UId':'b0198f8c-cffe-4d00-9816-22e0fa96124d','Col':5,'Row':60,'Format':'numberic','Value':'','TargetCode':''}</v>
      </c>
    </row>
    <row r="368" spans="1:1">
      <c r="A368" t="str">
        <f>CONCATENATE("{'SheetId':'1deb9a6e-dc5a-4908-87cc-034ee9747e20'",",","'UId':'2a23d1c5-766a-4746-bd88-93015d1e4053'",",'Col':",COLUMN(BCDanhMucDauTu_06029!F60),",'Row':",ROW(BCDanhMucDauTu_06029!F60),",","'Format':'numberic'",",'Value':'",SUBSTITUTE(BCDanhMucDauTu_06029!F60,"'","\'"),"','TargetCode':''}")</f>
        <v>{'SheetId':'1deb9a6e-dc5a-4908-87cc-034ee9747e20','UId':'2a23d1c5-766a-4746-bd88-93015d1e4053','Col':6,'Row':60,'Format':'numberic','Value':'463354674624','TargetCode':''}</v>
      </c>
    </row>
    <row r="369" spans="1:1">
      <c r="A369" t="str">
        <f>CONCATENATE("{'SheetId':'1deb9a6e-dc5a-4908-87cc-034ee9747e20'",",","'UId':'ca227d64-7ddf-4c5b-94c2-f07049f1a645'",",'Col':",COLUMN(BCDanhMucDauTu_06029!G60),",'Row':",ROW(BCDanhMucDauTu_06029!G60),",","'Format':'numberic'",",'Value':'",SUBSTITUTE(BCDanhMucDauTu_06029!G60,"'","\'"),"','TargetCode':''}")</f>
        <v>{'SheetId':'1deb9a6e-dc5a-4908-87cc-034ee9747e20','UId':'ca227d64-7ddf-4c5b-94c2-f07049f1a645','Col':7,'Row':60,'Format':'numberic','Value':'1','TargetCode':''}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{'SheetId':'eea37401-614e-480f-bf0c-66e62a21c940','UId':'8fe4c321-a5c4-4a50-a26e-af5571876426','Col':4,'Row':3,'Format':'numberic','Value':'0.0122310039669738','TargetCode':''}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{'SheetId':'eea37401-614e-480f-bf0c-66e62a21c940','UId':'e505df99-52a5-4046-b588-70e17a64bc04','Col':5,'Row':3,'Format':'numberic','Value':'0.0110486387679884','TargetCode':''}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{'SheetId':'eea37401-614e-480f-bf0c-66e62a21c940','UId':'906b49c2-3105-44f5-a32d-07590223a8f2','Col':4,'Row':4,'Format':'numberic','Value':'0.00117209727300344','TargetCode':''}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{'SheetId':'eea37401-614e-480f-bf0c-66e62a21c940','UId':'1292eb8e-a778-4ce5-ab53-509a4c8a9832','Col':5,'Row':4,'Format':'numberic','Value':'0.00118006393540637','TargetCode':''}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{'SheetId':'eea37401-614e-480f-bf0c-66e62a21c940','UId':'043b7f89-a817-4764-b06f-cc2a71ce03b0','Col':4,'Row':5,'Format':'numberic','Value':'0.00220969186950061','TargetCode':''}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{'SheetId':'eea37401-614e-480f-bf0c-66e62a21c940','UId':'99e0f9cc-8606-43f9-8ce6-a58dc892af79','Col':5,'Row':5,'Format':'numberic','Value':'0.00248480073677542','TargetCode':''}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{'SheetId':'eea37401-614e-480f-bf0c-66e62a21c940','UId':'e3f08122-3427-41af-b11b-1a46844a64fc','Col':4,'Row':9,'Format':'numberic','Value':'0.000816858385727298','TargetCode':''}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{'SheetId':'eea37401-614e-480f-bf0c-66e62a21c940','UId':'9e68654a-171d-4fbe-8c69-6a6d18753f97','Col':5,'Row':9,'Format':'numberic','Value':'0.000917989785510374','TargetCode':''}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{'SheetId':'eea37401-614e-480f-bf0c-66e62a21c940','UId':'01528f3a-d80f-403f-9e7e-01c54429c341','Col':4,'Row':10,'Format':'numberic','Value':'0.0240158664587895','TargetCode':''}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{'SheetId':'eea37401-614e-480f-bf0c-66e62a21c940','UId':'2e9dd82c-3e13-4dfb-9508-7eb62f82b7a5','Col':5,'Row':10,'Format':'numberic','Value':'0.0243402664523969','TargetCode':''}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{'SheetId':'eea37401-614e-480f-bf0c-66e62a21c940','UId':'e04710a4-564b-4804-a3c9-8b96b736ccd0','Col':4,'Row':11,'Format':'numberic','Value':'3.6421588728773','TargetCode':''}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{'SheetId':'eea37401-614e-480f-bf0c-66e62a21c940','UId':'0421496e-49be-42f6-bd5e-4ff79e46d605','Col':5,'Row':11,'Format':'numberic','Value':'3.23044208937005','TargetCode':''}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{'SheetId':'eea37401-614e-480f-bf0c-66e62a21c940','UId':'759e81e7-6be1-448f-8880-c7fb179e0f97','Col':4,'Row':14,'Format':'numberic','Value':'188579902800','TargetCode':''}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{'SheetId':'eea37401-614e-480f-bf0c-66e62a21c940','UId':'d55f381c-544c-4c22-a6c9-f44d9ae2c1ab','Col':5,'Row':14,'Format':'numberic','Value':'154283318500','TargetCode':''}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{'SheetId':'eea37401-614e-480f-bf0c-66e62a21c940','UId':'5b9de7f0-70a7-42bf-94c8-d94c81c70e42','Col':4,'Row':15,'Format':'numberic','Value':'188579902800','TargetCode':''}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{'SheetId':'eea37401-614e-480f-bf0c-66e62a21c940','UId':'85d68133-b410-4986-a2ae-00da0ca256bd','Col':5,'Row':15,'Format':'numberic','Value':'154283318500','TargetCode':''}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{'SheetId':'eea37401-614e-480f-bf0c-66e62a21c940','UId':'31f6ac2c-5e3e-4a12-b200-cf5f834a027b','Col':4,'Row':16,'Format':'numberic','Value':'18857990.28','TargetCode':''}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{'SheetId':'eea37401-614e-480f-bf0c-66e62a21c940','UId':'e12c39c4-7956-414a-b632-d0af1c2ab599','Col':5,'Row':16,'Format':'numberic','Value':'15428331.85','TargetCode':''}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{'SheetId':'eea37401-614e-480f-bf0c-66e62a21c940','UId':'b08c24e4-4516-482b-a697-9d62ff87afcf','Col':4,'Row':17,'Format':'numberic','Value':'23073741400','TargetCode':''}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{'SheetId':'eea37401-614e-480f-bf0c-66e62a21c940','UId':'a7ccfa80-7e7d-4308-b36d-abc719c80bf3','Col':5,'Row':17,'Format':'numberic','Value':'34296584300','TargetCode':''}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{'SheetId':'eea37401-614e-480f-bf0c-66e62a21c940','UId':'e8ec4ef9-08e4-4e39-8477-ae21a99e8959','Col':4,'Row':18,'Format':'numberic','Value':'3975957.32','TargetCode':''}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{'SheetId':'eea37401-614e-480f-bf0c-66e62a21c940','UId':'dde8a5b2-e9c7-4f1b-a63c-0174479280ef','Col':5,'Row':18,'Format':'numberic','Value':'3931892.97','TargetCode':''}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{'SheetId':'eea37401-614e-480f-bf0c-66e62a21c940','UId':'0e4c1db2-c20e-4d52-853c-271375cc313a','Col':4,'Row':19,'Format':'numberic','Value':'39759573200','TargetCode':''}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{'SheetId':'eea37401-614e-480f-bf0c-66e62a21c940','UId':'12f0bb36-f2e3-462a-b5c8-133ec8de4536','Col':5,'Row':19,'Format':'numberic','Value':'39318929700','TargetCode':''}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{'SheetId':'eea37401-614e-480f-bf0c-66e62a21c940','UId':'99c017fe-183e-4244-a2e8-3180fad52922','Col':4,'Row':20,'Format':'numberic','Value':'-1668583.18','TargetCode':''}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{'SheetId':'eea37401-614e-480f-bf0c-66e62a21c940','UId':'b3b6a8fb-5b81-4dc7-b0e6-531f207f2848','Col':5,'Row':20,'Format':'numberic','Value':'-502234.54','TargetCode':''}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{'SheetId':'eea37401-614e-480f-bf0c-66e62a21c940','UId':'d7299fb4-5fbd-49ea-a765-7a162fd18f1e','Col':4,'Row':21,'Format':'numberic','Value':'-16685831800','TargetCode':''}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{'SheetId':'eea37401-614e-480f-bf0c-66e62a21c940','UId':'15c659ac-ac36-4f95-b662-8fcd6067cf35','Col':5,'Row':21,'Format':'numberic','Value':'-5022345400','TargetCode':''}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{'SheetId':'eea37401-614e-480f-bf0c-66e62a21c940','UId':'232e2092-5dcd-464b-b1fe-07f27efe2d21','Col':4,'Row':22,'Format':'numberic','Value':'211653644200','TargetCode':''}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{'SheetId':'eea37401-614e-480f-bf0c-66e62a21c940','UId':'fa41f074-2315-4e28-81ff-52700c300177','Col':5,'Row':22,'Format':'numberic','Value':'188579902800','TargetCode':''}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{'SheetId':'eea37401-614e-480f-bf0c-66e62a21c940','UId':'d8289881-c7ab-468c-ad5d-bf473cb76780','Col':4,'Row':23,'Format':'numberic','Value':'211653644200','TargetCode':''}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{'SheetId':'eea37401-614e-480f-bf0c-66e62a21c940','UId':'994ed5e1-c943-4620-8991-d05a125691b0','Col':5,'Row':23,'Format':'numberic','Value':'188579902800','TargetCode':''}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{'SheetId':'eea37401-614e-480f-bf0c-66e62a21c940','UId':'7120d041-84df-4b71-aa97-9c53b5ab7f97','Col':4,'Row':24,'Format':'numberic','Value':'21165364.42','TargetCode':''}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{'SheetId':'eea37401-614e-480f-bf0c-66e62a21c940','UId':'ee5817e5-5c8c-481c-bd88-acd0b7e7eb64','Col':5,'Row':24,'Format':'numberic','Value':'18857990.28','TargetCode':''}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{'SheetId':'eea37401-614e-480f-bf0c-66e62a21c940','UId':'83b16c86-f622-444a-8fd4-b601d346c031','Col':4,'Row':25,'Format':'percentage','Value':'0.000366763351953663','TargetCode':''}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{'SheetId':'eea37401-614e-480f-bf0c-66e62a21c940','UId':'6080a665-802c-4b21-ade4-e67d42c38ace','Col':5,'Row':25,'Format':'percentage','Value':'0.000404421143863268','TargetCode':''}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{'SheetId':'eea37401-614e-480f-bf0c-66e62a21c940','UId':'dc7a563a-ad1d-4847-ad52-60ae8b13af41','Col':4,'Row':26,'Format':'percentage','Value':'0.1709','TargetCode':''}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{'SheetId':'eea37401-614e-480f-bf0c-66e62a21c940','UId':'c291a5ad-47fa-4a53-a5d4-2c97806fed49','Col':5,'Row':26,'Format':'percentage','Value':'0.1572','TargetCode':''}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{'SheetId':'eea37401-614e-480f-bf0c-66e62a21c940','UId':'71e817fa-136e-4e66-8e01-e228a752c25d','Col':4,'Row':27,'Format':'percentage','Value':'0.0155','TargetCode':''}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{'SheetId':'eea37401-614e-480f-bf0c-66e62a21c940','UId':'09a70799-3c67-42d0-9f37-8841480fa73f','Col':5,'Row':27,'Format':'percentage','Value':'0.0159','TargetCode':''}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{'SheetId':'eea37401-614e-480f-bf0c-66e62a21c940','UId':'19d7d32d-f72f-4744-9b80-66561ae1073a','Col':4,'Row':28,'Format':'numberic','Value':'13861','TargetCode':''}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{'SheetId':'eea37401-614e-480f-bf0c-66e62a21c940','UId':'2c2fe24e-69d3-4ae8-a8c8-c603f2a4a32c','Col':5,'Row':28,'Format':'numberic','Value':'13478','TargetCode':''}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{'SheetId':'eea37401-614e-480f-bf0c-66e62a21c940','UId':'507c37af-0901-43e1-8af6-f40112c246e3','Col':4,'Row':29,'Format':'numberic','Value':'21008.76','TargetCode':''}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{'SheetId':'eea37401-614e-480f-bf0c-66e62a21c940','UId':'bb1a5a18-9ac0-4a7c-9c34-d6fbecc14baf','Col':5,'Row':29,'Format':'numberic','Value':'22878.15','TargetCode':''}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workbookViewId="0">
      <selection activeCell="D2" sqref="D2:F43"/>
    </sheetView>
  </sheetViews>
  <sheetFormatPr defaultRowHeight="13.2"/>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26"/>
      <c r="E2" s="26"/>
      <c r="F2" s="41"/>
    </row>
    <row r="3" spans="1:6" ht="15" customHeight="1">
      <c r="A3" s="5" t="s">
        <v>66</v>
      </c>
      <c r="B3" s="5" t="s">
        <v>67</v>
      </c>
      <c r="C3" s="5" t="s">
        <v>68</v>
      </c>
      <c r="D3" s="28">
        <v>36202717074</v>
      </c>
      <c r="E3" s="28">
        <v>67610020840</v>
      </c>
      <c r="F3" s="42">
        <v>2.5531614357992201</v>
      </c>
    </row>
    <row r="4" spans="1:6" ht="15" customHeight="1">
      <c r="A4" s="5" t="s">
        <v>1</v>
      </c>
      <c r="B4" s="5" t="s">
        <v>69</v>
      </c>
      <c r="C4" s="5" t="s">
        <v>70</v>
      </c>
      <c r="D4" s="28"/>
      <c r="E4" s="28"/>
      <c r="F4" s="42"/>
    </row>
    <row r="5" spans="1:6" ht="15" customHeight="1">
      <c r="A5" s="5" t="s">
        <v>71</v>
      </c>
      <c r="B5" s="5" t="s">
        <v>71</v>
      </c>
      <c r="C5" s="5" t="s">
        <v>71</v>
      </c>
      <c r="D5" s="28" t="s">
        <v>71</v>
      </c>
      <c r="E5" s="28" t="s">
        <v>71</v>
      </c>
      <c r="F5" s="42" t="s">
        <v>71</v>
      </c>
    </row>
    <row r="6" spans="1:6" ht="15" customHeight="1">
      <c r="A6" s="5" t="s">
        <v>1</v>
      </c>
      <c r="B6" s="5" t="s">
        <v>72</v>
      </c>
      <c r="C6" s="5" t="s">
        <v>73</v>
      </c>
      <c r="D6" s="28">
        <v>36202717074</v>
      </c>
      <c r="E6" s="28">
        <v>67610020840</v>
      </c>
      <c r="F6" s="42">
        <v>2.5531614357992201</v>
      </c>
    </row>
    <row r="7" spans="1:6" ht="15" customHeight="1">
      <c r="A7" s="5" t="s">
        <v>71</v>
      </c>
      <c r="B7" s="5" t="s">
        <v>71</v>
      </c>
      <c r="C7" s="5" t="s">
        <v>71</v>
      </c>
      <c r="D7" s="28" t="s">
        <v>71</v>
      </c>
      <c r="E7" s="28" t="s">
        <v>71</v>
      </c>
      <c r="F7" s="42" t="s">
        <v>71</v>
      </c>
    </row>
    <row r="8" spans="1:6" ht="15" customHeight="1">
      <c r="A8" s="5" t="s">
        <v>74</v>
      </c>
      <c r="B8" s="5" t="s">
        <v>75</v>
      </c>
      <c r="C8" s="5" t="s">
        <v>76</v>
      </c>
      <c r="D8" s="28">
        <v>427151957550</v>
      </c>
      <c r="E8" s="28">
        <v>382129328400</v>
      </c>
      <c r="F8" s="42">
        <v>1.6119729744978299</v>
      </c>
    </row>
    <row r="9" spans="1:6" ht="15" customHeight="1">
      <c r="A9" s="5" t="s">
        <v>71</v>
      </c>
      <c r="B9" s="5" t="s">
        <v>71</v>
      </c>
      <c r="C9" s="5" t="s">
        <v>71</v>
      </c>
      <c r="D9" s="28" t="s">
        <v>71</v>
      </c>
      <c r="E9" s="28" t="s">
        <v>71</v>
      </c>
      <c r="F9" s="42" t="s">
        <v>71</v>
      </c>
    </row>
    <row r="10" spans="1:6" ht="15" customHeight="1">
      <c r="A10" s="5"/>
      <c r="B10" s="5"/>
      <c r="C10" s="5"/>
      <c r="D10" s="28"/>
      <c r="E10" s="28"/>
      <c r="F10" s="42"/>
    </row>
    <row r="11" spans="1:6" ht="15" customHeight="1">
      <c r="A11" s="5" t="s">
        <v>77</v>
      </c>
      <c r="B11" s="5" t="s">
        <v>78</v>
      </c>
      <c r="C11" s="5" t="s">
        <v>79</v>
      </c>
      <c r="D11" s="28">
        <v>0</v>
      </c>
      <c r="E11" s="28">
        <v>0</v>
      </c>
      <c r="F11" s="42"/>
    </row>
    <row r="12" spans="1:6" ht="15" customHeight="1">
      <c r="A12" s="5" t="s">
        <v>71</v>
      </c>
      <c r="B12" s="5" t="s">
        <v>71</v>
      </c>
      <c r="C12" s="5" t="s">
        <v>71</v>
      </c>
      <c r="D12" s="28" t="s">
        <v>71</v>
      </c>
      <c r="E12" s="28" t="s">
        <v>71</v>
      </c>
      <c r="F12" s="42" t="s">
        <v>71</v>
      </c>
    </row>
    <row r="13" spans="1:6" ht="15" customHeight="1">
      <c r="A13" s="5" t="s">
        <v>80</v>
      </c>
      <c r="B13" s="5" t="s">
        <v>81</v>
      </c>
      <c r="C13" s="5" t="s">
        <v>82</v>
      </c>
      <c r="D13" s="28">
        <v>0</v>
      </c>
      <c r="E13" s="28">
        <v>6930000</v>
      </c>
      <c r="F13" s="42">
        <v>0</v>
      </c>
    </row>
    <row r="14" spans="1:6" ht="15" customHeight="1">
      <c r="A14" s="5" t="s">
        <v>71</v>
      </c>
      <c r="B14" s="5" t="s">
        <v>71</v>
      </c>
      <c r="C14" s="5" t="s">
        <v>71</v>
      </c>
      <c r="D14" s="28" t="s">
        <v>71</v>
      </c>
      <c r="E14" s="28" t="s">
        <v>71</v>
      </c>
      <c r="F14" s="42" t="s">
        <v>71</v>
      </c>
    </row>
    <row r="15" spans="1:6" ht="15" customHeight="1">
      <c r="A15" s="5"/>
      <c r="B15" s="5"/>
      <c r="C15" s="5"/>
      <c r="D15" s="28"/>
      <c r="E15" s="28"/>
      <c r="F15" s="42"/>
    </row>
    <row r="16" spans="1:6" ht="15" customHeight="1">
      <c r="A16" s="5" t="s">
        <v>83</v>
      </c>
      <c r="B16" s="5" t="s">
        <v>84</v>
      </c>
      <c r="C16" s="5" t="s">
        <v>85</v>
      </c>
      <c r="D16" s="28">
        <v>0</v>
      </c>
      <c r="E16" s="28">
        <v>0</v>
      </c>
      <c r="F16" s="42"/>
    </row>
    <row r="17" spans="1:6" ht="15" customHeight="1">
      <c r="A17" s="5" t="s">
        <v>71</v>
      </c>
      <c r="B17" s="5" t="s">
        <v>71</v>
      </c>
      <c r="C17" s="5" t="s">
        <v>71</v>
      </c>
      <c r="D17" s="28" t="s">
        <v>71</v>
      </c>
      <c r="E17" s="28" t="s">
        <v>71</v>
      </c>
      <c r="F17" s="42" t="s">
        <v>71</v>
      </c>
    </row>
    <row r="18" spans="1:6" ht="15" customHeight="1">
      <c r="A18" s="5"/>
      <c r="B18" s="5"/>
      <c r="C18" s="5"/>
      <c r="D18" s="28"/>
      <c r="E18" s="28"/>
      <c r="F18" s="42"/>
    </row>
    <row r="19" spans="1:6" ht="15" customHeight="1">
      <c r="A19" s="5" t="s">
        <v>86</v>
      </c>
      <c r="B19" s="5" t="s">
        <v>87</v>
      </c>
      <c r="C19" s="5" t="s">
        <v>88</v>
      </c>
      <c r="D19" s="28">
        <v>0</v>
      </c>
      <c r="E19" s="28">
        <v>0</v>
      </c>
      <c r="F19" s="42"/>
    </row>
    <row r="20" spans="1:6" ht="15" customHeight="1">
      <c r="A20" s="5" t="s">
        <v>71</v>
      </c>
      <c r="B20" s="5" t="s">
        <v>71</v>
      </c>
      <c r="C20" s="5" t="s">
        <v>71</v>
      </c>
      <c r="D20" s="28" t="s">
        <v>71</v>
      </c>
      <c r="E20" s="28" t="s">
        <v>71</v>
      </c>
      <c r="F20" s="42" t="s">
        <v>71</v>
      </c>
    </row>
    <row r="21" spans="1:6" ht="15" customHeight="1">
      <c r="A21" s="5" t="s">
        <v>89</v>
      </c>
      <c r="B21" s="5" t="s">
        <v>90</v>
      </c>
      <c r="C21" s="5" t="s">
        <v>91</v>
      </c>
      <c r="D21" s="28">
        <v>0</v>
      </c>
      <c r="E21" s="28">
        <v>32311566090</v>
      </c>
      <c r="F21" s="42"/>
    </row>
    <row r="22" spans="1:6" ht="15" customHeight="1">
      <c r="A22" s="5" t="s">
        <v>71</v>
      </c>
      <c r="B22" s="5" t="s">
        <v>71</v>
      </c>
      <c r="C22" s="5" t="s">
        <v>71</v>
      </c>
      <c r="D22" s="28" t="s">
        <v>71</v>
      </c>
      <c r="E22" s="28" t="s">
        <v>71</v>
      </c>
      <c r="F22" s="42" t="s">
        <v>71</v>
      </c>
    </row>
    <row r="23" spans="1:6" ht="15" customHeight="1">
      <c r="A23" s="5"/>
      <c r="B23" s="5"/>
      <c r="C23" s="5"/>
      <c r="D23" s="28"/>
      <c r="E23" s="28"/>
      <c r="F23" s="42"/>
    </row>
    <row r="24" spans="1:6" ht="15" customHeight="1">
      <c r="A24" s="5" t="s">
        <v>92</v>
      </c>
      <c r="B24" s="5" t="s">
        <v>93</v>
      </c>
      <c r="C24" s="5" t="s">
        <v>94</v>
      </c>
      <c r="D24" s="28">
        <v>0</v>
      </c>
      <c r="E24" s="28">
        <v>0</v>
      </c>
      <c r="F24" s="42"/>
    </row>
    <row r="25" spans="1:6" ht="15" customHeight="1">
      <c r="A25" s="5" t="s">
        <v>71</v>
      </c>
      <c r="B25" s="5" t="s">
        <v>71</v>
      </c>
      <c r="C25" s="5" t="s">
        <v>71</v>
      </c>
      <c r="D25" s="28" t="s">
        <v>71</v>
      </c>
      <c r="E25" s="28" t="s">
        <v>71</v>
      </c>
      <c r="F25" s="42" t="s">
        <v>71</v>
      </c>
    </row>
    <row r="26" spans="1:6" ht="15" customHeight="1">
      <c r="A26" s="5"/>
      <c r="B26" s="5"/>
      <c r="C26" s="5"/>
      <c r="D26" s="28"/>
      <c r="E26" s="28"/>
      <c r="F26" s="42"/>
    </row>
    <row r="27" spans="1:6" ht="15" customHeight="1">
      <c r="A27" s="5" t="s">
        <v>95</v>
      </c>
      <c r="B27" s="5" t="s">
        <v>96</v>
      </c>
      <c r="C27" s="5" t="s">
        <v>97</v>
      </c>
      <c r="D27" s="28">
        <v>0</v>
      </c>
      <c r="E27" s="28">
        <v>0</v>
      </c>
      <c r="F27" s="42"/>
    </row>
    <row r="28" spans="1:6" ht="15" customHeight="1">
      <c r="A28" s="5" t="s">
        <v>71</v>
      </c>
      <c r="B28" s="5" t="s">
        <v>71</v>
      </c>
      <c r="C28" s="5" t="s">
        <v>71</v>
      </c>
      <c r="D28" s="28" t="s">
        <v>71</v>
      </c>
      <c r="E28" s="28" t="s">
        <v>71</v>
      </c>
      <c r="F28" s="42" t="s">
        <v>71</v>
      </c>
    </row>
    <row r="29" spans="1:6" ht="15" customHeight="1">
      <c r="A29" s="5"/>
      <c r="B29" s="5"/>
      <c r="C29" s="5"/>
      <c r="D29" s="28"/>
      <c r="E29" s="28"/>
      <c r="F29" s="42"/>
    </row>
    <row r="30" spans="1:6" ht="15" customHeight="1">
      <c r="A30" s="5" t="s">
        <v>98</v>
      </c>
      <c r="B30" s="5" t="s">
        <v>99</v>
      </c>
      <c r="C30" s="5" t="s">
        <v>100</v>
      </c>
      <c r="D30" s="28">
        <v>463354674624</v>
      </c>
      <c r="E30" s="28">
        <v>482057845330</v>
      </c>
      <c r="F30" s="42">
        <v>1.65865830442395</v>
      </c>
    </row>
    <row r="31" spans="1:6" ht="15" customHeight="1">
      <c r="A31" s="8" t="s">
        <v>101</v>
      </c>
      <c r="B31" s="8" t="s">
        <v>102</v>
      </c>
      <c r="C31" s="8" t="s">
        <v>103</v>
      </c>
      <c r="D31" s="26"/>
      <c r="E31" s="26"/>
      <c r="F31" s="41"/>
    </row>
    <row r="32" spans="1:6" ht="15" customHeight="1">
      <c r="A32" s="5" t="s">
        <v>104</v>
      </c>
      <c r="B32" s="5" t="s">
        <v>105</v>
      </c>
      <c r="C32" s="5" t="s">
        <v>106</v>
      </c>
      <c r="D32" s="28">
        <v>0</v>
      </c>
      <c r="E32" s="28">
        <v>0</v>
      </c>
      <c r="F32" s="42"/>
    </row>
    <row r="33" spans="1:6" ht="15" customHeight="1">
      <c r="A33" s="5" t="s">
        <v>71</v>
      </c>
      <c r="B33" s="5" t="s">
        <v>71</v>
      </c>
      <c r="C33" s="5" t="s">
        <v>71</v>
      </c>
      <c r="D33" s="28" t="s">
        <v>71</v>
      </c>
      <c r="E33" s="28" t="s">
        <v>71</v>
      </c>
      <c r="F33" s="42" t="s">
        <v>71</v>
      </c>
    </row>
    <row r="34" spans="1:6" ht="15" customHeight="1">
      <c r="A34" s="5" t="s">
        <v>107</v>
      </c>
      <c r="B34" s="5" t="s">
        <v>108</v>
      </c>
      <c r="C34" s="5" t="s">
        <v>109</v>
      </c>
      <c r="D34" s="28">
        <v>17035127208</v>
      </c>
      <c r="E34" s="28">
        <v>27979900515</v>
      </c>
      <c r="F34" s="42"/>
    </row>
    <row r="35" spans="1:6" ht="15" customHeight="1">
      <c r="A35" s="5" t="s">
        <v>71</v>
      </c>
      <c r="B35" s="5" t="s">
        <v>71</v>
      </c>
      <c r="C35" s="5" t="s">
        <v>71</v>
      </c>
      <c r="D35" s="28" t="s">
        <v>71</v>
      </c>
      <c r="E35" s="28" t="s">
        <v>71</v>
      </c>
      <c r="F35" s="42" t="s">
        <v>71</v>
      </c>
    </row>
    <row r="36" spans="1:6" ht="15" customHeight="1">
      <c r="A36" s="5"/>
      <c r="B36" s="5"/>
      <c r="C36" s="5"/>
      <c r="D36" s="28"/>
      <c r="E36" s="28"/>
      <c r="F36" s="42"/>
    </row>
    <row r="37" spans="1:6" ht="15" customHeight="1">
      <c r="A37" s="5" t="s">
        <v>110</v>
      </c>
      <c r="B37" s="5" t="s">
        <v>111</v>
      </c>
      <c r="C37" s="5" t="s">
        <v>112</v>
      </c>
      <c r="D37" s="28">
        <v>1661287309</v>
      </c>
      <c r="E37" s="28">
        <v>22641910034</v>
      </c>
      <c r="F37" s="42">
        <v>1.02865548139938</v>
      </c>
    </row>
    <row r="38" spans="1:6" ht="15" customHeight="1">
      <c r="A38" s="5" t="s">
        <v>71</v>
      </c>
      <c r="B38" s="5" t="s">
        <v>71</v>
      </c>
      <c r="C38" s="5" t="s">
        <v>71</v>
      </c>
      <c r="D38" s="28" t="s">
        <v>71</v>
      </c>
      <c r="E38" s="28" t="s">
        <v>71</v>
      </c>
      <c r="F38" s="42" t="s">
        <v>71</v>
      </c>
    </row>
    <row r="39" spans="1:6" ht="15" customHeight="1">
      <c r="A39" s="5"/>
      <c r="B39" s="5"/>
      <c r="C39" s="5"/>
      <c r="D39" s="28"/>
      <c r="E39" s="28"/>
      <c r="F39" s="42"/>
    </row>
    <row r="40" spans="1:6" ht="15" customHeight="1">
      <c r="A40" s="5" t="s">
        <v>113</v>
      </c>
      <c r="B40" s="5" t="s">
        <v>114</v>
      </c>
      <c r="C40" s="5" t="s">
        <v>115</v>
      </c>
      <c r="D40" s="28">
        <v>18696414517</v>
      </c>
      <c r="E40" s="28">
        <v>50621810549</v>
      </c>
      <c r="F40" s="42">
        <v>11.57666658334</v>
      </c>
    </row>
    <row r="41" spans="1:6" ht="15" customHeight="1">
      <c r="A41" s="5" t="s">
        <v>1</v>
      </c>
      <c r="B41" s="5" t="s">
        <v>116</v>
      </c>
      <c r="C41" s="5" t="s">
        <v>117</v>
      </c>
      <c r="D41" s="28">
        <v>444658260107</v>
      </c>
      <c r="E41" s="28">
        <v>431436034781</v>
      </c>
      <c r="F41" s="42">
        <v>1.60098688004422</v>
      </c>
    </row>
    <row r="42" spans="1:6" ht="15" customHeight="1">
      <c r="A42" s="5" t="s">
        <v>1</v>
      </c>
      <c r="B42" s="5" t="s">
        <v>118</v>
      </c>
      <c r="C42" s="5" t="s">
        <v>119</v>
      </c>
      <c r="D42" s="29">
        <v>21165364.420000002</v>
      </c>
      <c r="E42" s="29">
        <v>18857990.280000001</v>
      </c>
      <c r="F42" s="42">
        <v>1.27783813043188</v>
      </c>
    </row>
    <row r="43" spans="1:6" ht="15" customHeight="1">
      <c r="A43" s="5" t="s">
        <v>1</v>
      </c>
      <c r="B43" s="5" t="s">
        <v>120</v>
      </c>
      <c r="C43" s="5" t="s">
        <v>121</v>
      </c>
      <c r="D43" s="29">
        <v>21008.76</v>
      </c>
      <c r="E43" s="29">
        <v>22878.15</v>
      </c>
      <c r="F43" s="42">
        <v>1.2528869985472599</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workbookViewId="0">
      <selection activeCell="D2" sqref="D2:F51"/>
    </sheetView>
  </sheetViews>
  <sheetFormatPr defaultRowHeight="13.2"/>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26">
        <v>5430816</v>
      </c>
      <c r="E2" s="26">
        <v>12056211</v>
      </c>
      <c r="F2" s="26">
        <v>21910726</v>
      </c>
    </row>
    <row r="3" spans="1:6" ht="15" customHeight="1">
      <c r="A3" s="5" t="s">
        <v>13</v>
      </c>
      <c r="B3" s="5" t="s">
        <v>125</v>
      </c>
      <c r="C3" s="5" t="s">
        <v>126</v>
      </c>
      <c r="D3" s="28">
        <v>0</v>
      </c>
      <c r="E3" s="28">
        <v>0</v>
      </c>
      <c r="F3" s="28">
        <v>0</v>
      </c>
    </row>
    <row r="4" spans="1:6" ht="15" customHeight="1">
      <c r="A4" s="5" t="s">
        <v>71</v>
      </c>
      <c r="B4" s="5" t="s">
        <v>71</v>
      </c>
      <c r="C4" s="5" t="s">
        <v>71</v>
      </c>
      <c r="D4" s="28" t="s">
        <v>71</v>
      </c>
      <c r="E4" s="28" t="s">
        <v>350</v>
      </c>
      <c r="F4" s="28" t="s">
        <v>350</v>
      </c>
    </row>
    <row r="5" spans="1:6" ht="15" customHeight="1">
      <c r="A5" s="5" t="s">
        <v>16</v>
      </c>
      <c r="B5" s="5" t="s">
        <v>81</v>
      </c>
      <c r="C5" s="5" t="s">
        <v>88</v>
      </c>
      <c r="D5" s="28">
        <v>0</v>
      </c>
      <c r="E5" s="28">
        <v>6930000</v>
      </c>
      <c r="F5" s="28">
        <v>7130000</v>
      </c>
    </row>
    <row r="6" spans="1:6" ht="15" customHeight="1">
      <c r="A6" s="5" t="s">
        <v>71</v>
      </c>
      <c r="B6" s="5" t="s">
        <v>71</v>
      </c>
      <c r="C6" s="5" t="s">
        <v>71</v>
      </c>
      <c r="D6" s="28" t="s">
        <v>71</v>
      </c>
      <c r="E6" s="28" t="s">
        <v>350</v>
      </c>
      <c r="F6" s="28" t="s">
        <v>350</v>
      </c>
    </row>
    <row r="7" spans="1:6" ht="15" customHeight="1">
      <c r="A7" s="5" t="s">
        <v>19</v>
      </c>
      <c r="B7" s="5" t="s">
        <v>127</v>
      </c>
      <c r="C7" s="5" t="s">
        <v>106</v>
      </c>
      <c r="D7" s="28">
        <v>5430816</v>
      </c>
      <c r="E7" s="28">
        <v>5126211</v>
      </c>
      <c r="F7" s="28">
        <v>14780726</v>
      </c>
    </row>
    <row r="8" spans="1:6" ht="15" customHeight="1">
      <c r="A8" s="5" t="s">
        <v>71</v>
      </c>
      <c r="B8" s="5" t="s">
        <v>71</v>
      </c>
      <c r="C8" s="5" t="s">
        <v>71</v>
      </c>
      <c r="D8" s="28" t="s">
        <v>71</v>
      </c>
      <c r="E8" s="28" t="s">
        <v>71</v>
      </c>
      <c r="F8" s="28" t="s">
        <v>71</v>
      </c>
    </row>
    <row r="9" spans="1:6" ht="15" customHeight="1">
      <c r="A9" s="5" t="s">
        <v>22</v>
      </c>
      <c r="B9" s="5" t="s">
        <v>128</v>
      </c>
      <c r="C9" s="5" t="s">
        <v>126</v>
      </c>
      <c r="D9" s="28">
        <v>0</v>
      </c>
      <c r="E9" s="28">
        <v>0</v>
      </c>
      <c r="F9" s="28">
        <v>0</v>
      </c>
    </row>
    <row r="10" spans="1:6" ht="15" customHeight="1">
      <c r="A10" s="5" t="s">
        <v>71</v>
      </c>
      <c r="B10" s="5" t="s">
        <v>71</v>
      </c>
      <c r="C10" s="5" t="s">
        <v>71</v>
      </c>
      <c r="D10" s="28" t="s">
        <v>71</v>
      </c>
      <c r="E10" s="28" t="s">
        <v>71</v>
      </c>
      <c r="F10" s="28" t="s">
        <v>71</v>
      </c>
    </row>
    <row r="11" spans="1:6" ht="15" customHeight="1">
      <c r="A11" s="8" t="s">
        <v>101</v>
      </c>
      <c r="B11" s="8" t="s">
        <v>129</v>
      </c>
      <c r="C11" s="8" t="s">
        <v>130</v>
      </c>
      <c r="D11" s="26">
        <v>882008444</v>
      </c>
      <c r="E11" s="26">
        <v>795442395</v>
      </c>
      <c r="F11" s="26">
        <v>2429495654</v>
      </c>
    </row>
    <row r="12" spans="1:6" ht="15" customHeight="1">
      <c r="A12" s="5" t="s">
        <v>13</v>
      </c>
      <c r="B12" s="5" t="s">
        <v>131</v>
      </c>
      <c r="C12" s="5" t="s">
        <v>132</v>
      </c>
      <c r="D12" s="28">
        <v>449196734</v>
      </c>
      <c r="E12" s="28">
        <v>361070644</v>
      </c>
      <c r="F12" s="28">
        <v>1133024695</v>
      </c>
    </row>
    <row r="13" spans="1:6" ht="15" customHeight="1">
      <c r="A13" s="5" t="s">
        <v>71</v>
      </c>
      <c r="B13" s="5" t="s">
        <v>71</v>
      </c>
      <c r="C13" s="5" t="s">
        <v>71</v>
      </c>
      <c r="D13" s="28" t="s">
        <v>71</v>
      </c>
      <c r="E13" s="28" t="s">
        <v>71</v>
      </c>
      <c r="F13" s="28" t="s">
        <v>71</v>
      </c>
    </row>
    <row r="14" spans="1:6" ht="15" customHeight="1">
      <c r="A14" s="5" t="s">
        <v>16</v>
      </c>
      <c r="B14" s="5" t="s">
        <v>133</v>
      </c>
      <c r="C14" s="5" t="s">
        <v>134</v>
      </c>
      <c r="D14" s="28">
        <v>45137332</v>
      </c>
      <c r="E14" s="28">
        <v>40705652</v>
      </c>
      <c r="F14" s="28">
        <v>124794357</v>
      </c>
    </row>
    <row r="15" spans="1:6" ht="15" customHeight="1">
      <c r="A15" s="5" t="s">
        <v>71</v>
      </c>
      <c r="B15" s="5" t="s">
        <v>71</v>
      </c>
      <c r="C15" s="5" t="s">
        <v>71</v>
      </c>
      <c r="D15" s="28" t="s">
        <v>71</v>
      </c>
      <c r="E15" s="28" t="s">
        <v>71</v>
      </c>
      <c r="F15" s="28" t="s">
        <v>71</v>
      </c>
    </row>
    <row r="16" spans="1:6" ht="15" customHeight="1">
      <c r="A16" s="5"/>
      <c r="B16" s="5"/>
      <c r="C16" s="5"/>
      <c r="D16" s="28"/>
      <c r="E16" s="28"/>
      <c r="F16" s="28"/>
    </row>
    <row r="17" spans="1:6" ht="15" customHeight="1">
      <c r="A17" s="5" t="s">
        <v>19</v>
      </c>
      <c r="B17" s="5" t="s">
        <v>135</v>
      </c>
      <c r="C17" s="5" t="s">
        <v>136</v>
      </c>
      <c r="D17" s="28">
        <v>79062500</v>
      </c>
      <c r="E17" s="28">
        <v>79062500</v>
      </c>
      <c r="F17" s="28">
        <v>237187500</v>
      </c>
    </row>
    <row r="18" spans="1:6" ht="15" customHeight="1">
      <c r="A18" s="5" t="s">
        <v>71</v>
      </c>
      <c r="B18" s="5" t="s">
        <v>71</v>
      </c>
      <c r="C18" s="5" t="s">
        <v>71</v>
      </c>
      <c r="D18" s="28" t="s">
        <v>71</v>
      </c>
      <c r="E18" s="28" t="s">
        <v>71</v>
      </c>
      <c r="F18" s="28" t="s">
        <v>71</v>
      </c>
    </row>
    <row r="19" spans="1:6" ht="15" customHeight="1">
      <c r="A19" s="5"/>
      <c r="B19" s="5"/>
      <c r="C19" s="5"/>
      <c r="D19" s="28"/>
      <c r="E19" s="28"/>
      <c r="F19" s="28"/>
    </row>
    <row r="20" spans="1:6" ht="15" customHeight="1">
      <c r="A20" s="5" t="s">
        <v>22</v>
      </c>
      <c r="B20" s="5" t="s">
        <v>137</v>
      </c>
      <c r="C20" s="5" t="s">
        <v>138</v>
      </c>
      <c r="D20" s="28">
        <v>0</v>
      </c>
      <c r="E20" s="28">
        <v>0</v>
      </c>
      <c r="F20" s="28">
        <v>0</v>
      </c>
    </row>
    <row r="21" spans="1:6" ht="15" customHeight="1">
      <c r="A21" s="5" t="s">
        <v>71</v>
      </c>
      <c r="B21" s="5" t="s">
        <v>71</v>
      </c>
      <c r="C21" s="5" t="s">
        <v>71</v>
      </c>
      <c r="D21" s="28" t="s">
        <v>71</v>
      </c>
      <c r="E21" s="28" t="s">
        <v>71</v>
      </c>
      <c r="F21" s="28" t="s">
        <v>71</v>
      </c>
    </row>
    <row r="22" spans="1:6" ht="15" customHeight="1">
      <c r="A22" s="5" t="s">
        <v>25</v>
      </c>
      <c r="B22" s="5" t="s">
        <v>139</v>
      </c>
      <c r="C22" s="5" t="s">
        <v>140</v>
      </c>
      <c r="D22" s="28">
        <v>0</v>
      </c>
      <c r="E22" s="28">
        <v>0</v>
      </c>
      <c r="F22" s="28">
        <v>0</v>
      </c>
    </row>
    <row r="23" spans="1:6" ht="15" customHeight="1">
      <c r="A23" s="5" t="s">
        <v>71</v>
      </c>
      <c r="B23" s="5" t="s">
        <v>71</v>
      </c>
      <c r="C23" s="5" t="s">
        <v>71</v>
      </c>
      <c r="D23" s="28" t="s">
        <v>71</v>
      </c>
      <c r="E23" s="28" t="s">
        <v>71</v>
      </c>
      <c r="F23" s="28" t="s">
        <v>71</v>
      </c>
    </row>
    <row r="24" spans="1:6" ht="15" customHeight="1">
      <c r="A24" s="5" t="s">
        <v>28</v>
      </c>
      <c r="B24" s="5" t="s">
        <v>141</v>
      </c>
      <c r="C24" s="5" t="s">
        <v>142</v>
      </c>
      <c r="D24" s="28">
        <v>0</v>
      </c>
      <c r="E24" s="28">
        <v>0</v>
      </c>
      <c r="F24" s="28">
        <v>0</v>
      </c>
    </row>
    <row r="25" spans="1:6" ht="15" customHeight="1">
      <c r="A25" s="5" t="s">
        <v>71</v>
      </c>
      <c r="B25" s="5" t="s">
        <v>71</v>
      </c>
      <c r="C25" s="5" t="s">
        <v>71</v>
      </c>
      <c r="D25" s="28" t="s">
        <v>71</v>
      </c>
      <c r="E25" s="28" t="s">
        <v>71</v>
      </c>
      <c r="F25" s="28" t="s">
        <v>71</v>
      </c>
    </row>
    <row r="26" spans="1:6" ht="15" customHeight="1">
      <c r="A26" s="5" t="s">
        <v>31</v>
      </c>
      <c r="B26" s="5" t="s">
        <v>143</v>
      </c>
      <c r="C26" s="5" t="s">
        <v>144</v>
      </c>
      <c r="D26" s="28">
        <v>30000000</v>
      </c>
      <c r="E26" s="28">
        <v>30000000</v>
      </c>
      <c r="F26" s="28">
        <v>90000000</v>
      </c>
    </row>
    <row r="27" spans="1:6" ht="15" customHeight="1">
      <c r="A27" s="5" t="s">
        <v>71</v>
      </c>
      <c r="B27" s="5" t="s">
        <v>71</v>
      </c>
      <c r="C27" s="5" t="s">
        <v>71</v>
      </c>
      <c r="D27" s="28" t="s">
        <v>71</v>
      </c>
      <c r="E27" s="28" t="s">
        <v>71</v>
      </c>
      <c r="F27" s="28" t="s">
        <v>71</v>
      </c>
    </row>
    <row r="28" spans="1:6" ht="15" customHeight="1">
      <c r="A28" s="5"/>
      <c r="B28" s="5"/>
      <c r="C28" s="5"/>
      <c r="D28" s="28"/>
      <c r="E28" s="28"/>
      <c r="F28" s="28"/>
    </row>
    <row r="29" spans="1:6" ht="15" customHeight="1">
      <c r="A29" s="5" t="s">
        <v>34</v>
      </c>
      <c r="B29" s="5" t="s">
        <v>145</v>
      </c>
      <c r="C29" s="5" t="s">
        <v>146</v>
      </c>
      <c r="D29" s="28">
        <v>0</v>
      </c>
      <c r="E29" s="28">
        <v>0</v>
      </c>
      <c r="F29" s="28">
        <v>0</v>
      </c>
    </row>
    <row r="30" spans="1:6" ht="15" customHeight="1">
      <c r="A30" s="5" t="s">
        <v>71</v>
      </c>
      <c r="B30" s="5" t="s">
        <v>71</v>
      </c>
      <c r="C30" s="5" t="s">
        <v>71</v>
      </c>
      <c r="D30" s="28" t="s">
        <v>71</v>
      </c>
      <c r="E30" s="28" t="s">
        <v>71</v>
      </c>
      <c r="F30" s="28" t="s">
        <v>71</v>
      </c>
    </row>
    <row r="31" spans="1:6" ht="15" customHeight="1">
      <c r="A31" s="5"/>
      <c r="B31" s="5"/>
      <c r="C31" s="5"/>
      <c r="D31" s="28"/>
      <c r="E31" s="28"/>
      <c r="F31" s="28"/>
    </row>
    <row r="32" spans="1:6" ht="15" customHeight="1">
      <c r="A32" s="5" t="s">
        <v>37</v>
      </c>
      <c r="B32" s="5" t="s">
        <v>147</v>
      </c>
      <c r="C32" s="5" t="s">
        <v>138</v>
      </c>
      <c r="D32" s="28">
        <v>278556878</v>
      </c>
      <c r="E32" s="28">
        <v>284168073</v>
      </c>
      <c r="F32" s="28">
        <v>843561537</v>
      </c>
    </row>
    <row r="33" spans="1:6" ht="15" customHeight="1">
      <c r="A33" s="5" t="s">
        <v>71</v>
      </c>
      <c r="B33" s="5" t="s">
        <v>71</v>
      </c>
      <c r="C33" s="5" t="s">
        <v>71</v>
      </c>
      <c r="D33" s="28" t="s">
        <v>71</v>
      </c>
      <c r="E33" s="28" t="s">
        <v>71</v>
      </c>
      <c r="F33" s="28" t="s">
        <v>71</v>
      </c>
    </row>
    <row r="34" spans="1:6" ht="15" customHeight="1">
      <c r="A34" s="5"/>
      <c r="B34" s="5"/>
      <c r="C34" s="5"/>
      <c r="D34" s="28"/>
      <c r="E34" s="28"/>
      <c r="F34" s="28"/>
    </row>
    <row r="35" spans="1:6" ht="15" customHeight="1">
      <c r="A35" s="5" t="s">
        <v>40</v>
      </c>
      <c r="B35" s="5" t="s">
        <v>148</v>
      </c>
      <c r="C35" s="5" t="s">
        <v>140</v>
      </c>
      <c r="D35" s="28">
        <v>55000</v>
      </c>
      <c r="E35" s="28">
        <v>435526</v>
      </c>
      <c r="F35" s="28">
        <v>927565</v>
      </c>
    </row>
    <row r="36" spans="1:6" ht="15" customHeight="1">
      <c r="A36" s="5" t="s">
        <v>71</v>
      </c>
      <c r="B36" s="5" t="s">
        <v>71</v>
      </c>
      <c r="C36" s="5" t="s">
        <v>71</v>
      </c>
      <c r="D36" s="28" t="s">
        <v>71</v>
      </c>
      <c r="E36" s="28" t="s">
        <v>71</v>
      </c>
      <c r="F36" s="28" t="s">
        <v>71</v>
      </c>
    </row>
    <row r="37" spans="1:6" ht="15" customHeight="1">
      <c r="A37" s="5"/>
      <c r="B37" s="5"/>
      <c r="C37" s="5"/>
      <c r="D37" s="28"/>
      <c r="E37" s="28"/>
      <c r="F37" s="28"/>
    </row>
    <row r="38" spans="1:6" ht="15" customHeight="1">
      <c r="A38" s="8" t="s">
        <v>149</v>
      </c>
      <c r="B38" s="8" t="s">
        <v>150</v>
      </c>
      <c r="C38" s="8" t="s">
        <v>151</v>
      </c>
      <c r="D38" s="26">
        <v>-876577628</v>
      </c>
      <c r="E38" s="26">
        <v>-783386184</v>
      </c>
      <c r="F38" s="26">
        <v>-2407584928</v>
      </c>
    </row>
    <row r="39" spans="1:6" ht="15" customHeight="1">
      <c r="A39" s="8" t="s">
        <v>152</v>
      </c>
      <c r="B39" s="8" t="s">
        <v>153</v>
      </c>
      <c r="C39" s="8" t="s">
        <v>154</v>
      </c>
      <c r="D39" s="26">
        <v>-37389211850</v>
      </c>
      <c r="E39" s="26">
        <v>-2128461150</v>
      </c>
      <c r="F39" s="26">
        <v>-13014368700</v>
      </c>
    </row>
    <row r="40" spans="1:6" ht="15" customHeight="1">
      <c r="A40" s="5" t="s">
        <v>13</v>
      </c>
      <c r="B40" s="5" t="s">
        <v>155</v>
      </c>
      <c r="C40" s="5" t="s">
        <v>156</v>
      </c>
      <c r="D40" s="28">
        <v>5899142719</v>
      </c>
      <c r="E40" s="28">
        <v>8512068514</v>
      </c>
      <c r="F40" s="28">
        <v>28636216460</v>
      </c>
    </row>
    <row r="41" spans="1:6" ht="15" customHeight="1">
      <c r="A41" s="5" t="s">
        <v>16</v>
      </c>
      <c r="B41" s="5" t="s">
        <v>157</v>
      </c>
      <c r="C41" s="5" t="s">
        <v>158</v>
      </c>
      <c r="D41" s="28">
        <v>-43288354569</v>
      </c>
      <c r="E41" s="28">
        <v>-10640529664</v>
      </c>
      <c r="F41" s="28">
        <v>-41650585160</v>
      </c>
    </row>
    <row r="42" spans="1:6" ht="15" customHeight="1">
      <c r="A42" s="8" t="s">
        <v>159</v>
      </c>
      <c r="B42" s="8" t="s">
        <v>160</v>
      </c>
      <c r="C42" s="8" t="s">
        <v>161</v>
      </c>
      <c r="D42" s="26">
        <v>-38265789478</v>
      </c>
      <c r="E42" s="26">
        <v>-2911847334</v>
      </c>
      <c r="F42" s="26">
        <v>-15421953628</v>
      </c>
    </row>
    <row r="43" spans="1:6" ht="15" customHeight="1">
      <c r="A43" s="8" t="s">
        <v>162</v>
      </c>
      <c r="B43" s="8" t="s">
        <v>163</v>
      </c>
      <c r="C43" s="8" t="s">
        <v>164</v>
      </c>
      <c r="D43" s="26">
        <v>431436034781</v>
      </c>
      <c r="E43" s="26">
        <v>356450954772</v>
      </c>
      <c r="F43" s="26">
        <v>299012663148</v>
      </c>
    </row>
    <row r="44" spans="1:6" ht="15" customHeight="1">
      <c r="A44" s="8" t="s">
        <v>165</v>
      </c>
      <c r="B44" s="8" t="s">
        <v>166</v>
      </c>
      <c r="C44" s="8" t="s">
        <v>167</v>
      </c>
      <c r="D44" s="26">
        <v>13222225326</v>
      </c>
      <c r="E44" s="26">
        <v>74985080009</v>
      </c>
      <c r="F44" s="26">
        <v>145645596959</v>
      </c>
    </row>
    <row r="45" spans="1:6" ht="15" customHeight="1">
      <c r="A45" s="5" t="s">
        <v>13</v>
      </c>
      <c r="B45" s="5" t="s">
        <v>168</v>
      </c>
      <c r="C45" s="5" t="s">
        <v>169</v>
      </c>
      <c r="D45" s="28">
        <v>-38265789478</v>
      </c>
      <c r="E45" s="28">
        <v>-2911847334</v>
      </c>
      <c r="F45" s="28">
        <v>-15421953628</v>
      </c>
    </row>
    <row r="46" spans="1:6" ht="15" customHeight="1">
      <c r="A46" s="5" t="s">
        <v>16</v>
      </c>
      <c r="B46" s="5" t="s">
        <v>170</v>
      </c>
      <c r="C46" s="5" t="s">
        <v>171</v>
      </c>
      <c r="D46" s="28">
        <v>0</v>
      </c>
      <c r="E46" s="28">
        <v>0</v>
      </c>
      <c r="F46" s="28">
        <v>0</v>
      </c>
    </row>
    <row r="47" spans="1:6" ht="15" customHeight="1">
      <c r="A47" s="5" t="s">
        <v>19</v>
      </c>
      <c r="B47" s="5" t="s">
        <v>172</v>
      </c>
      <c r="C47" s="5" t="s">
        <v>173</v>
      </c>
      <c r="D47" s="28">
        <v>51488014804</v>
      </c>
      <c r="E47" s="28">
        <v>77896927343</v>
      </c>
      <c r="F47" s="28">
        <v>161067550587</v>
      </c>
    </row>
    <row r="48" spans="1:6" ht="15" customHeight="1">
      <c r="A48" s="8" t="s">
        <v>174</v>
      </c>
      <c r="B48" s="8" t="s">
        <v>175</v>
      </c>
      <c r="C48" s="8" t="s">
        <v>176</v>
      </c>
      <c r="D48" s="26">
        <v>444658260107</v>
      </c>
      <c r="E48" s="26">
        <v>431436034781</v>
      </c>
      <c r="F48" s="26">
        <v>444658260107</v>
      </c>
    </row>
    <row r="49" spans="1:6" ht="15" customHeight="1">
      <c r="A49" s="8" t="s">
        <v>177</v>
      </c>
      <c r="B49" s="8" t="s">
        <v>178</v>
      </c>
      <c r="C49" s="8" t="s">
        <v>179</v>
      </c>
      <c r="D49" s="26">
        <v>0</v>
      </c>
      <c r="E49" s="26">
        <v>0</v>
      </c>
      <c r="F49" s="26">
        <v>0</v>
      </c>
    </row>
    <row r="50" spans="1:6" ht="15" customHeight="1">
      <c r="A50" s="5" t="s">
        <v>1</v>
      </c>
      <c r="B50" s="5" t="s">
        <v>180</v>
      </c>
      <c r="C50" s="5" t="s">
        <v>181</v>
      </c>
      <c r="D50" s="27">
        <v>0</v>
      </c>
      <c r="E50" s="27">
        <v>0</v>
      </c>
      <c r="F50" s="27">
        <v>0</v>
      </c>
    </row>
    <row r="51" spans="1:6" ht="15" customHeight="1">
      <c r="A51" s="9" t="s">
        <v>1</v>
      </c>
      <c r="B51" s="9" t="s">
        <v>1</v>
      </c>
      <c r="C51" s="9" t="s">
        <v>1</v>
      </c>
      <c r="D51" s="40" t="s">
        <v>1</v>
      </c>
      <c r="E51" s="40" t="s">
        <v>1</v>
      </c>
      <c r="F51" s="40"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CF57-72B0-4A0A-969A-DF9E5F7CC70D}">
  <sheetPr>
    <outlinePr summaryBelow="0" summaryRight="0"/>
    <pageSetUpPr autoPageBreaks="0" fitToPage="1"/>
  </sheetPr>
  <dimension ref="A1:G61"/>
  <sheetViews>
    <sheetView topLeftCell="B1" workbookViewId="0">
      <selection activeCell="D3" sqref="D3:G61"/>
    </sheetView>
  </sheetViews>
  <sheetFormatPr defaultColWidth="9.21875" defaultRowHeight="13.2"/>
  <cols>
    <col min="1" max="1" width="6.77734375" style="13" customWidth="1"/>
    <col min="2" max="2" width="31.77734375" style="13" customWidth="1"/>
    <col min="3" max="3" width="10.21875" style="13" customWidth="1"/>
    <col min="4" max="4" width="25.77734375" style="17" customWidth="1"/>
    <col min="5" max="5" width="41.21875" style="17" customWidth="1"/>
    <col min="6" max="6" width="32.77734375" style="17" customWidth="1"/>
    <col min="7" max="7" width="29.77734375" style="17" customWidth="1"/>
    <col min="8" max="16384" width="9.21875" style="13"/>
  </cols>
  <sheetData>
    <row r="1" spans="1:7" ht="15" customHeight="1">
      <c r="A1" s="11" t="s">
        <v>10</v>
      </c>
      <c r="B1" s="11" t="s">
        <v>309</v>
      </c>
      <c r="C1" s="11" t="s">
        <v>59</v>
      </c>
      <c r="D1" s="12" t="s">
        <v>182</v>
      </c>
      <c r="E1" s="12" t="s">
        <v>183</v>
      </c>
      <c r="F1" s="12" t="s">
        <v>184</v>
      </c>
      <c r="G1" s="12" t="s">
        <v>310</v>
      </c>
    </row>
    <row r="2" spans="1:7" ht="15" customHeight="1">
      <c r="A2" s="14" t="s">
        <v>63</v>
      </c>
      <c r="B2" s="24" t="s">
        <v>311</v>
      </c>
      <c r="C2" s="24"/>
      <c r="D2" s="24"/>
      <c r="E2" s="24"/>
      <c r="F2" s="24"/>
      <c r="G2" s="24"/>
    </row>
    <row r="3" spans="1:7" ht="15" customHeight="1">
      <c r="A3" s="15" t="s">
        <v>71</v>
      </c>
      <c r="B3" s="15" t="s">
        <v>71</v>
      </c>
      <c r="C3" s="15" t="s">
        <v>71</v>
      </c>
      <c r="D3" s="31" t="s">
        <v>71</v>
      </c>
      <c r="E3" s="32" t="s">
        <v>71</v>
      </c>
      <c r="F3" s="32" t="s">
        <v>71</v>
      </c>
      <c r="G3" s="33" t="s">
        <v>71</v>
      </c>
    </row>
    <row r="4" spans="1:7" ht="15" customHeight="1">
      <c r="A4" s="15"/>
      <c r="B4" s="15" t="s">
        <v>185</v>
      </c>
      <c r="C4" s="15" t="s">
        <v>186</v>
      </c>
      <c r="D4" s="31"/>
      <c r="E4" s="32"/>
      <c r="F4" s="32"/>
      <c r="G4" s="33"/>
    </row>
    <row r="5" spans="1:7" ht="15" customHeight="1">
      <c r="A5" s="14" t="s">
        <v>101</v>
      </c>
      <c r="B5" s="14" t="s">
        <v>312</v>
      </c>
      <c r="C5" s="14" t="s">
        <v>313</v>
      </c>
      <c r="D5" s="34"/>
      <c r="E5" s="35"/>
      <c r="F5" s="35"/>
      <c r="G5" s="36"/>
    </row>
    <row r="6" spans="1:7" ht="15" customHeight="1">
      <c r="A6" s="15" t="s">
        <v>71</v>
      </c>
      <c r="B6" s="15" t="s">
        <v>71</v>
      </c>
      <c r="C6" s="15" t="s">
        <v>71</v>
      </c>
      <c r="D6" s="31" t="s">
        <v>71</v>
      </c>
      <c r="E6" s="32" t="s">
        <v>71</v>
      </c>
      <c r="F6" s="32" t="s">
        <v>71</v>
      </c>
      <c r="G6" s="33" t="s">
        <v>71</v>
      </c>
    </row>
    <row r="7" spans="1:7" ht="15" customHeight="1">
      <c r="A7" s="15">
        <v>1</v>
      </c>
      <c r="B7" s="15" t="s">
        <v>351</v>
      </c>
      <c r="C7" s="15">
        <v>2246.1</v>
      </c>
      <c r="D7" s="31">
        <v>516800</v>
      </c>
      <c r="E7" s="32">
        <v>39400</v>
      </c>
      <c r="F7" s="32">
        <v>20361920000</v>
      </c>
      <c r="G7" s="33">
        <v>4.3944565826433399E-2</v>
      </c>
    </row>
    <row r="8" spans="1:7" ht="15" customHeight="1">
      <c r="A8" s="15">
        <v>2</v>
      </c>
      <c r="B8" s="15" t="s">
        <v>352</v>
      </c>
      <c r="C8" s="15">
        <v>2246.1999999999998</v>
      </c>
      <c r="D8" s="31">
        <v>579381</v>
      </c>
      <c r="E8" s="32">
        <v>34600</v>
      </c>
      <c r="F8" s="32">
        <v>20046582600</v>
      </c>
      <c r="G8" s="33">
        <v>4.32640128563875E-2</v>
      </c>
    </row>
    <row r="9" spans="1:7" ht="15" customHeight="1">
      <c r="A9" s="15">
        <v>3</v>
      </c>
      <c r="B9" s="15" t="s">
        <v>353</v>
      </c>
      <c r="C9" s="15">
        <v>2246.3000000000002</v>
      </c>
      <c r="D9" s="31">
        <v>229714</v>
      </c>
      <c r="E9" s="32">
        <v>74700</v>
      </c>
      <c r="F9" s="32">
        <v>17159635800</v>
      </c>
      <c r="G9" s="33">
        <v>3.7033479405219297E-2</v>
      </c>
    </row>
    <row r="10" spans="1:7" ht="15" customHeight="1">
      <c r="A10" s="15">
        <v>4</v>
      </c>
      <c r="B10" s="15" t="s">
        <v>354</v>
      </c>
      <c r="C10" s="15">
        <v>2246.4</v>
      </c>
      <c r="D10" s="31">
        <v>776019</v>
      </c>
      <c r="E10" s="32">
        <v>25450</v>
      </c>
      <c r="F10" s="32">
        <v>19749683550</v>
      </c>
      <c r="G10" s="33">
        <v>4.26232530534549E-2</v>
      </c>
    </row>
    <row r="11" spans="1:7" ht="15" customHeight="1">
      <c r="A11" s="15">
        <v>5</v>
      </c>
      <c r="B11" s="15" t="s">
        <v>355</v>
      </c>
      <c r="C11" s="15">
        <v>2246.5</v>
      </c>
      <c r="D11" s="31">
        <v>723612</v>
      </c>
      <c r="E11" s="32">
        <v>26900</v>
      </c>
      <c r="F11" s="32">
        <v>19465162800</v>
      </c>
      <c r="G11" s="33">
        <v>4.2009207775437797E-2</v>
      </c>
    </row>
    <row r="12" spans="1:7" ht="15" customHeight="1">
      <c r="A12" s="15">
        <v>6</v>
      </c>
      <c r="B12" s="15" t="s">
        <v>356</v>
      </c>
      <c r="C12" s="15">
        <v>2246.6</v>
      </c>
      <c r="D12" s="31">
        <v>1890820</v>
      </c>
      <c r="E12" s="32">
        <v>26450</v>
      </c>
      <c r="F12" s="32">
        <v>50012189000</v>
      </c>
      <c r="G12" s="33">
        <v>0.10793500473602299</v>
      </c>
    </row>
    <row r="13" spans="1:7" ht="15" customHeight="1">
      <c r="A13" s="15">
        <v>7</v>
      </c>
      <c r="B13" s="15" t="s">
        <v>357</v>
      </c>
      <c r="C13" s="15">
        <v>2246.6999999999998</v>
      </c>
      <c r="D13" s="31">
        <v>187200</v>
      </c>
      <c r="E13" s="32">
        <v>144000</v>
      </c>
      <c r="F13" s="32">
        <v>26956800000</v>
      </c>
      <c r="G13" s="33">
        <v>5.8177464211135302E-2</v>
      </c>
    </row>
    <row r="14" spans="1:7" ht="15" customHeight="1">
      <c r="A14" s="15">
        <v>8</v>
      </c>
      <c r="B14" s="15" t="s">
        <v>358</v>
      </c>
      <c r="C14" s="15">
        <v>2246.8000000000002</v>
      </c>
      <c r="D14" s="31">
        <v>608000</v>
      </c>
      <c r="E14" s="32">
        <v>75500</v>
      </c>
      <c r="F14" s="32">
        <v>45904000000</v>
      </c>
      <c r="G14" s="33">
        <v>9.9068818151559296E-2</v>
      </c>
    </row>
    <row r="15" spans="1:7" ht="15" customHeight="1">
      <c r="A15" s="15">
        <v>9</v>
      </c>
      <c r="B15" s="15" t="s">
        <v>359</v>
      </c>
      <c r="C15" s="15">
        <v>2246.9</v>
      </c>
      <c r="D15" s="31">
        <v>242400</v>
      </c>
      <c r="E15" s="32">
        <v>81800</v>
      </c>
      <c r="F15" s="32">
        <v>19828320000</v>
      </c>
      <c r="G15" s="33">
        <v>4.2792964193336697E-2</v>
      </c>
    </row>
    <row r="16" spans="1:7" ht="15" customHeight="1">
      <c r="A16" s="15">
        <v>10</v>
      </c>
      <c r="B16" s="15" t="s">
        <v>360</v>
      </c>
      <c r="C16" s="30">
        <v>2246.1</v>
      </c>
      <c r="D16" s="31">
        <v>748600</v>
      </c>
      <c r="E16" s="32">
        <v>26950</v>
      </c>
      <c r="F16" s="32">
        <v>20174770000</v>
      </c>
      <c r="G16" s="33">
        <v>4.3540663566999302E-2</v>
      </c>
    </row>
    <row r="17" spans="1:7" ht="15" customHeight="1">
      <c r="A17" s="15">
        <v>11</v>
      </c>
      <c r="B17" s="15" t="s">
        <v>361</v>
      </c>
      <c r="C17" s="15">
        <v>2246.11</v>
      </c>
      <c r="D17" s="31">
        <v>320000</v>
      </c>
      <c r="E17" s="32">
        <v>62200</v>
      </c>
      <c r="F17" s="32">
        <v>19904000000</v>
      </c>
      <c r="G17" s="33">
        <v>4.2956294799769902E-2</v>
      </c>
    </row>
    <row r="18" spans="1:7" ht="15" customHeight="1">
      <c r="A18" s="15">
        <v>12</v>
      </c>
      <c r="B18" s="15" t="s">
        <v>362</v>
      </c>
      <c r="C18" s="15">
        <v>2246.12</v>
      </c>
      <c r="D18" s="31">
        <v>1267505</v>
      </c>
      <c r="E18" s="32">
        <v>16300</v>
      </c>
      <c r="F18" s="32">
        <v>20660331500</v>
      </c>
      <c r="G18" s="33">
        <v>4.4588589759594698E-2</v>
      </c>
    </row>
    <row r="19" spans="1:7" ht="15" customHeight="1">
      <c r="A19" s="15">
        <v>13</v>
      </c>
      <c r="B19" s="15" t="s">
        <v>363</v>
      </c>
      <c r="C19" s="15">
        <v>2246.13</v>
      </c>
      <c r="D19" s="31">
        <v>292500</v>
      </c>
      <c r="E19" s="32">
        <v>58100</v>
      </c>
      <c r="F19" s="32">
        <v>16994250000</v>
      </c>
      <c r="G19" s="33">
        <v>3.66765480758134E-2</v>
      </c>
    </row>
    <row r="20" spans="1:7" ht="15" customHeight="1">
      <c r="A20" s="15">
        <v>14</v>
      </c>
      <c r="B20" s="15" t="s">
        <v>364</v>
      </c>
      <c r="C20" s="15">
        <v>2246.14</v>
      </c>
      <c r="D20" s="31">
        <v>195200</v>
      </c>
      <c r="E20" s="32">
        <v>103000</v>
      </c>
      <c r="F20" s="32">
        <v>20105600000</v>
      </c>
      <c r="G20" s="33">
        <v>4.3391382673143797E-2</v>
      </c>
    </row>
    <row r="21" spans="1:7" ht="15" customHeight="1">
      <c r="A21" s="15">
        <v>15</v>
      </c>
      <c r="B21" s="15" t="s">
        <v>365</v>
      </c>
      <c r="C21" s="15">
        <v>2246.15</v>
      </c>
      <c r="D21" s="31">
        <v>238114</v>
      </c>
      <c r="E21" s="32">
        <v>16950</v>
      </c>
      <c r="F21" s="32">
        <v>4036032300</v>
      </c>
      <c r="G21" s="33">
        <v>8.7104598723971704E-3</v>
      </c>
    </row>
    <row r="22" spans="1:7" ht="15" customHeight="1">
      <c r="A22" s="15">
        <v>16</v>
      </c>
      <c r="B22" s="15" t="s">
        <v>366</v>
      </c>
      <c r="C22" s="15">
        <v>2246.16</v>
      </c>
      <c r="D22" s="31">
        <v>318600</v>
      </c>
      <c r="E22" s="32">
        <v>60500</v>
      </c>
      <c r="F22" s="32">
        <v>19275300000</v>
      </c>
      <c r="G22" s="33">
        <v>4.1599450821644103E-2</v>
      </c>
    </row>
    <row r="23" spans="1:7" ht="15" customHeight="1">
      <c r="A23" s="15">
        <v>17</v>
      </c>
      <c r="B23" s="15" t="s">
        <v>367</v>
      </c>
      <c r="C23" s="15">
        <v>2246.17</v>
      </c>
      <c r="D23" s="31">
        <v>1748000</v>
      </c>
      <c r="E23" s="32">
        <v>26700</v>
      </c>
      <c r="F23" s="32">
        <v>46671600000</v>
      </c>
      <c r="G23" s="33">
        <v>0.10072543249482201</v>
      </c>
    </row>
    <row r="24" spans="1:7" ht="15" customHeight="1">
      <c r="A24" s="15">
        <v>18</v>
      </c>
      <c r="B24" s="15" t="s">
        <v>368</v>
      </c>
      <c r="C24" s="15">
        <v>2246.1799999999998</v>
      </c>
      <c r="D24" s="31">
        <v>671600</v>
      </c>
      <c r="E24" s="32">
        <v>29550</v>
      </c>
      <c r="F24" s="32">
        <v>19845780000</v>
      </c>
      <c r="G24" s="33">
        <v>4.2830645910941399E-2</v>
      </c>
    </row>
    <row r="25" spans="1:7" ht="15" customHeight="1">
      <c r="A25" s="15" t="s">
        <v>1</v>
      </c>
      <c r="B25" s="15" t="s">
        <v>185</v>
      </c>
      <c r="C25" s="15" t="s">
        <v>314</v>
      </c>
      <c r="D25" s="31"/>
      <c r="E25" s="32"/>
      <c r="F25" s="32">
        <v>427151957550</v>
      </c>
      <c r="G25" s="33">
        <v>0.92186823818411301</v>
      </c>
    </row>
    <row r="26" spans="1:7" ht="15" customHeight="1">
      <c r="A26" s="14" t="s">
        <v>315</v>
      </c>
      <c r="B26" s="14" t="s">
        <v>316</v>
      </c>
      <c r="C26" s="14" t="s">
        <v>317</v>
      </c>
      <c r="D26" s="34"/>
      <c r="E26" s="35"/>
      <c r="F26" s="35"/>
      <c r="G26" s="36"/>
    </row>
    <row r="27" spans="1:7" ht="15" customHeight="1">
      <c r="A27" s="15" t="s">
        <v>71</v>
      </c>
      <c r="B27" s="15" t="s">
        <v>71</v>
      </c>
      <c r="C27" s="15" t="s">
        <v>71</v>
      </c>
      <c r="D27" s="31" t="s">
        <v>71</v>
      </c>
      <c r="E27" s="32" t="s">
        <v>71</v>
      </c>
      <c r="F27" s="32" t="s">
        <v>71</v>
      </c>
      <c r="G27" s="33" t="s">
        <v>71</v>
      </c>
    </row>
    <row r="28" spans="1:7" ht="15" customHeight="1">
      <c r="A28" s="15" t="s">
        <v>1</v>
      </c>
      <c r="B28" s="15" t="s">
        <v>185</v>
      </c>
      <c r="C28" s="15" t="s">
        <v>318</v>
      </c>
      <c r="D28" s="31"/>
      <c r="E28" s="32"/>
      <c r="F28" s="32">
        <v>0</v>
      </c>
      <c r="G28" s="33">
        <v>0</v>
      </c>
    </row>
    <row r="29" spans="1:7" ht="15" customHeight="1">
      <c r="A29" s="14" t="s">
        <v>149</v>
      </c>
      <c r="B29" s="14" t="s">
        <v>319</v>
      </c>
      <c r="C29" s="14" t="s">
        <v>320</v>
      </c>
      <c r="D29" s="34"/>
      <c r="E29" s="35"/>
      <c r="F29" s="35"/>
      <c r="G29" s="36"/>
    </row>
    <row r="30" spans="1:7" ht="15" customHeight="1">
      <c r="A30" s="15" t="s">
        <v>71</v>
      </c>
      <c r="B30" s="15" t="s">
        <v>71</v>
      </c>
      <c r="C30" s="15" t="s">
        <v>71</v>
      </c>
      <c r="D30" s="31" t="s">
        <v>71</v>
      </c>
      <c r="E30" s="32" t="s">
        <v>71</v>
      </c>
      <c r="F30" s="32" t="s">
        <v>71</v>
      </c>
      <c r="G30" s="33" t="s">
        <v>71</v>
      </c>
    </row>
    <row r="31" spans="1:7" ht="15" customHeight="1">
      <c r="A31" s="15">
        <v>1</v>
      </c>
      <c r="B31" s="19" t="s">
        <v>369</v>
      </c>
      <c r="C31" s="15">
        <v>2251.1</v>
      </c>
      <c r="D31" s="31"/>
      <c r="E31" s="32"/>
      <c r="F31" s="32">
        <v>0</v>
      </c>
      <c r="G31" s="33">
        <v>0</v>
      </c>
    </row>
    <row r="32" spans="1:7" ht="15" customHeight="1">
      <c r="A32" s="15">
        <v>2</v>
      </c>
      <c r="B32" s="19" t="s">
        <v>370</v>
      </c>
      <c r="C32" s="15">
        <v>2251.1999999999998</v>
      </c>
      <c r="D32" s="31"/>
      <c r="E32" s="32"/>
      <c r="F32" s="32">
        <v>0</v>
      </c>
      <c r="G32" s="33">
        <v>0</v>
      </c>
    </row>
    <row r="33" spans="1:7" ht="15" customHeight="1">
      <c r="A33" s="15" t="s">
        <v>1</v>
      </c>
      <c r="B33" s="15" t="s">
        <v>185</v>
      </c>
      <c r="C33" s="15" t="s">
        <v>321</v>
      </c>
      <c r="D33" s="31"/>
      <c r="E33" s="32"/>
      <c r="F33" s="32">
        <v>0</v>
      </c>
      <c r="G33" s="33">
        <v>0</v>
      </c>
    </row>
    <row r="34" spans="1:7" ht="15" customHeight="1">
      <c r="A34" s="14" t="s">
        <v>322</v>
      </c>
      <c r="B34" s="14" t="s">
        <v>323</v>
      </c>
      <c r="C34" s="14" t="s">
        <v>324</v>
      </c>
      <c r="D34" s="34"/>
      <c r="E34" s="35"/>
      <c r="F34" s="35"/>
      <c r="G34" s="36"/>
    </row>
    <row r="35" spans="1:7" ht="15" customHeight="1">
      <c r="A35" s="15" t="s">
        <v>71</v>
      </c>
      <c r="B35" s="15" t="s">
        <v>71</v>
      </c>
      <c r="C35" s="15" t="s">
        <v>71</v>
      </c>
      <c r="D35" s="31" t="s">
        <v>71</v>
      </c>
      <c r="E35" s="32" t="s">
        <v>71</v>
      </c>
      <c r="F35" s="32" t="s">
        <v>71</v>
      </c>
      <c r="G35" s="33" t="s">
        <v>71</v>
      </c>
    </row>
    <row r="36" spans="1:7" ht="15" customHeight="1">
      <c r="A36" s="15">
        <v>1</v>
      </c>
      <c r="B36" s="19" t="s">
        <v>371</v>
      </c>
      <c r="C36" s="15">
        <v>2253.1</v>
      </c>
      <c r="D36" s="31"/>
      <c r="E36" s="32"/>
      <c r="F36" s="32">
        <v>0</v>
      </c>
      <c r="G36" s="33">
        <v>0</v>
      </c>
    </row>
    <row r="37" spans="1:7" ht="15" customHeight="1">
      <c r="A37" s="15">
        <v>2</v>
      </c>
      <c r="B37" s="19" t="s">
        <v>372</v>
      </c>
      <c r="C37" s="15">
        <v>2253.1999999999998</v>
      </c>
      <c r="D37" s="31"/>
      <c r="E37" s="32"/>
      <c r="F37" s="32">
        <v>0</v>
      </c>
      <c r="G37" s="33">
        <v>0</v>
      </c>
    </row>
    <row r="38" spans="1:7" ht="15" customHeight="1">
      <c r="A38" s="15" t="s">
        <v>1</v>
      </c>
      <c r="B38" s="15" t="s">
        <v>185</v>
      </c>
      <c r="C38" s="15" t="s">
        <v>325</v>
      </c>
      <c r="D38" s="31"/>
      <c r="E38" s="32"/>
      <c r="F38" s="32">
        <v>0</v>
      </c>
      <c r="G38" s="33">
        <v>0</v>
      </c>
    </row>
    <row r="39" spans="1:7" ht="15" customHeight="1">
      <c r="A39" s="15" t="s">
        <v>1</v>
      </c>
      <c r="B39" s="15" t="s">
        <v>326</v>
      </c>
      <c r="C39" s="15" t="s">
        <v>327</v>
      </c>
      <c r="D39" s="31"/>
      <c r="E39" s="32"/>
      <c r="F39" s="32">
        <v>427151957550</v>
      </c>
      <c r="G39" s="33">
        <v>0.92186823818411301</v>
      </c>
    </row>
    <row r="40" spans="1:7" ht="15" customHeight="1">
      <c r="A40" s="14" t="s">
        <v>328</v>
      </c>
      <c r="B40" s="14" t="s">
        <v>329</v>
      </c>
      <c r="C40" s="14" t="s">
        <v>330</v>
      </c>
      <c r="D40" s="34"/>
      <c r="E40" s="35"/>
      <c r="F40" s="35"/>
      <c r="G40" s="36"/>
    </row>
    <row r="41" spans="1:7" ht="15" customHeight="1">
      <c r="A41" s="15" t="s">
        <v>71</v>
      </c>
      <c r="B41" s="15" t="s">
        <v>71</v>
      </c>
      <c r="C41" s="15" t="s">
        <v>71</v>
      </c>
      <c r="D41" s="31" t="s">
        <v>71</v>
      </c>
      <c r="E41" s="32" t="s">
        <v>71</v>
      </c>
      <c r="F41" s="32" t="s">
        <v>71</v>
      </c>
      <c r="G41" s="33" t="s">
        <v>71</v>
      </c>
    </row>
    <row r="42" spans="1:7" ht="15" customHeight="1">
      <c r="A42" s="15">
        <v>1</v>
      </c>
      <c r="B42" s="19" t="s">
        <v>373</v>
      </c>
      <c r="C42" s="15">
        <v>2256.1</v>
      </c>
      <c r="D42" s="31"/>
      <c r="E42" s="32"/>
      <c r="F42" s="32">
        <v>0</v>
      </c>
      <c r="G42" s="33">
        <v>0</v>
      </c>
    </row>
    <row r="43" spans="1:7" ht="15" customHeight="1">
      <c r="A43" s="15">
        <v>2</v>
      </c>
      <c r="B43" s="19" t="s">
        <v>374</v>
      </c>
      <c r="C43" s="15">
        <v>2256.1999999999998</v>
      </c>
      <c r="D43" s="31"/>
      <c r="E43" s="32"/>
      <c r="F43" s="32">
        <v>0</v>
      </c>
      <c r="G43" s="33">
        <v>0</v>
      </c>
    </row>
    <row r="44" spans="1:7" ht="15" customHeight="1">
      <c r="A44" s="15">
        <v>3</v>
      </c>
      <c r="B44" s="19" t="s">
        <v>375</v>
      </c>
      <c r="C44" s="15">
        <v>2256.3000000000002</v>
      </c>
      <c r="D44" s="31"/>
      <c r="E44" s="32"/>
      <c r="F44" s="32">
        <v>0</v>
      </c>
      <c r="G44" s="33">
        <v>0</v>
      </c>
    </row>
    <row r="45" spans="1:7" ht="15" customHeight="1">
      <c r="A45" s="15">
        <v>4</v>
      </c>
      <c r="B45" s="19" t="s">
        <v>376</v>
      </c>
      <c r="C45" s="15">
        <v>2256.4</v>
      </c>
      <c r="D45" s="31"/>
      <c r="E45" s="32"/>
      <c r="F45" s="32">
        <v>0</v>
      </c>
      <c r="G45" s="33">
        <v>0</v>
      </c>
    </row>
    <row r="46" spans="1:7" ht="15" customHeight="1">
      <c r="A46" s="15">
        <v>5</v>
      </c>
      <c r="B46" s="19" t="s">
        <v>377</v>
      </c>
      <c r="C46" s="15">
        <v>2256.5</v>
      </c>
      <c r="D46" s="31"/>
      <c r="E46" s="32"/>
      <c r="F46" s="32">
        <v>0</v>
      </c>
      <c r="G46" s="33">
        <v>0</v>
      </c>
    </row>
    <row r="47" spans="1:7" ht="15" customHeight="1">
      <c r="A47" s="15">
        <v>6</v>
      </c>
      <c r="B47" s="19" t="s">
        <v>378</v>
      </c>
      <c r="C47" s="15">
        <v>2256.6</v>
      </c>
      <c r="D47" s="31"/>
      <c r="E47" s="32"/>
      <c r="F47" s="32">
        <v>0</v>
      </c>
      <c r="G47" s="33">
        <v>0</v>
      </c>
    </row>
    <row r="48" spans="1:7" ht="15" customHeight="1">
      <c r="A48" s="15">
        <v>7</v>
      </c>
      <c r="B48" s="19" t="s">
        <v>379</v>
      </c>
      <c r="C48" s="15">
        <v>2256.6999999999998</v>
      </c>
      <c r="D48" s="31"/>
      <c r="E48" s="32"/>
      <c r="F48" s="32">
        <v>0</v>
      </c>
      <c r="G48" s="33">
        <v>0</v>
      </c>
    </row>
    <row r="49" spans="1:7" ht="15" customHeight="1">
      <c r="A49" s="15" t="s">
        <v>1</v>
      </c>
      <c r="B49" s="15" t="s">
        <v>185</v>
      </c>
      <c r="C49" s="15" t="s">
        <v>331</v>
      </c>
      <c r="D49" s="31"/>
      <c r="E49" s="32"/>
      <c r="F49" s="32">
        <v>0</v>
      </c>
      <c r="G49" s="33">
        <v>0</v>
      </c>
    </row>
    <row r="50" spans="1:7" ht="15" customHeight="1">
      <c r="A50" s="14" t="s">
        <v>332</v>
      </c>
      <c r="B50" s="14" t="s">
        <v>69</v>
      </c>
      <c r="C50" s="14" t="s">
        <v>333</v>
      </c>
      <c r="D50" s="34"/>
      <c r="E50" s="35"/>
      <c r="F50" s="35"/>
      <c r="G50" s="36"/>
    </row>
    <row r="51" spans="1:7" ht="15" customHeight="1">
      <c r="A51" s="15" t="s">
        <v>1</v>
      </c>
      <c r="B51" s="15" t="s">
        <v>334</v>
      </c>
      <c r="C51" s="15" t="s">
        <v>335</v>
      </c>
      <c r="D51" s="31"/>
      <c r="E51" s="32"/>
      <c r="F51" s="32">
        <v>36202717074</v>
      </c>
      <c r="G51" s="33">
        <v>7.8131761815886602E-2</v>
      </c>
    </row>
    <row r="52" spans="1:7" ht="15" customHeight="1">
      <c r="A52" s="15" t="s">
        <v>71</v>
      </c>
      <c r="B52" s="15" t="s">
        <v>71</v>
      </c>
      <c r="C52" s="15" t="s">
        <v>71</v>
      </c>
      <c r="D52" s="31" t="s">
        <v>71</v>
      </c>
      <c r="E52" s="32" t="s">
        <v>71</v>
      </c>
      <c r="F52" s="32" t="s">
        <v>71</v>
      </c>
      <c r="G52" s="33" t="s">
        <v>71</v>
      </c>
    </row>
    <row r="53" spans="1:7" ht="15" customHeight="1">
      <c r="A53" s="15">
        <v>1.1000000000000001</v>
      </c>
      <c r="B53" s="19" t="s">
        <v>380</v>
      </c>
      <c r="C53" s="15">
        <v>2259.1</v>
      </c>
      <c r="D53" s="31"/>
      <c r="E53" s="32"/>
      <c r="F53" s="32">
        <v>36202717074</v>
      </c>
      <c r="G53" s="33">
        <v>7.8131761815886602E-2</v>
      </c>
    </row>
    <row r="54" spans="1:7" ht="15" customHeight="1">
      <c r="A54" s="15">
        <v>1.2</v>
      </c>
      <c r="B54" s="19" t="s">
        <v>381</v>
      </c>
      <c r="C54" s="15">
        <v>2259.1999999999998</v>
      </c>
      <c r="D54" s="31"/>
      <c r="E54" s="32"/>
      <c r="F54" s="32">
        <v>0</v>
      </c>
      <c r="G54" s="33">
        <v>0</v>
      </c>
    </row>
    <row r="55" spans="1:7" ht="15" customHeight="1">
      <c r="A55" s="15" t="s">
        <v>1</v>
      </c>
      <c r="B55" s="15" t="s">
        <v>72</v>
      </c>
      <c r="C55" s="15" t="s">
        <v>336</v>
      </c>
      <c r="D55" s="31"/>
      <c r="E55" s="32"/>
      <c r="F55" s="32">
        <v>0</v>
      </c>
      <c r="G55" s="33">
        <v>0</v>
      </c>
    </row>
    <row r="56" spans="1:7" ht="15" customHeight="1">
      <c r="A56" s="15" t="s">
        <v>71</v>
      </c>
      <c r="B56" s="15" t="s">
        <v>71</v>
      </c>
      <c r="C56" s="15" t="s">
        <v>71</v>
      </c>
      <c r="D56" s="31" t="s">
        <v>71</v>
      </c>
      <c r="E56" s="32" t="s">
        <v>71</v>
      </c>
      <c r="F56" s="32" t="s">
        <v>71</v>
      </c>
      <c r="G56" s="33" t="s">
        <v>71</v>
      </c>
    </row>
    <row r="57" spans="1:7" ht="15" customHeight="1">
      <c r="A57" s="15" t="s">
        <v>1</v>
      </c>
      <c r="B57" s="15"/>
      <c r="C57" s="15"/>
      <c r="D57" s="37" t="s">
        <v>1</v>
      </c>
      <c r="E57" s="38" t="s">
        <v>1</v>
      </c>
      <c r="F57" s="38"/>
      <c r="G57" s="33"/>
    </row>
    <row r="58" spans="1:7" ht="15" customHeight="1">
      <c r="A58" s="15">
        <v>3</v>
      </c>
      <c r="B58" s="19" t="s">
        <v>382</v>
      </c>
      <c r="C58" s="15">
        <v>2261.1</v>
      </c>
      <c r="D58" s="37"/>
      <c r="E58" s="38"/>
      <c r="F58" s="38">
        <v>0</v>
      </c>
      <c r="G58" s="33">
        <v>0</v>
      </c>
    </row>
    <row r="59" spans="1:7" ht="15" customHeight="1">
      <c r="A59" s="15" t="s">
        <v>1</v>
      </c>
      <c r="B59" s="15" t="s">
        <v>185</v>
      </c>
      <c r="C59" s="15" t="s">
        <v>337</v>
      </c>
      <c r="D59" s="31"/>
      <c r="E59" s="32"/>
      <c r="F59" s="32">
        <v>36202717074</v>
      </c>
      <c r="G59" s="33">
        <v>7.8131761815886602E-2</v>
      </c>
    </row>
    <row r="60" spans="1:7" ht="15" customHeight="1">
      <c r="A60" s="14" t="s">
        <v>165</v>
      </c>
      <c r="B60" s="14" t="s">
        <v>338</v>
      </c>
      <c r="C60" s="14" t="s">
        <v>339</v>
      </c>
      <c r="D60" s="34"/>
      <c r="E60" s="35"/>
      <c r="F60" s="35">
        <v>463354674624</v>
      </c>
      <c r="G60" s="36">
        <v>1</v>
      </c>
    </row>
    <row r="61" spans="1:7" ht="15.6">
      <c r="A61" s="16" t="s">
        <v>1</v>
      </c>
      <c r="B61" s="16" t="s">
        <v>1</v>
      </c>
      <c r="C61" s="16" t="s">
        <v>1</v>
      </c>
      <c r="D61" s="39" t="s">
        <v>1</v>
      </c>
      <c r="E61" s="39" t="s">
        <v>1</v>
      </c>
      <c r="F61" s="39" t="s">
        <v>1</v>
      </c>
      <c r="G61" s="39"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G19" sqref="G19:J20"/>
    </sheetView>
  </sheetViews>
  <sheetFormatPr defaultRowHeight="13.2"/>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c r="A1" s="25" t="s">
        <v>10</v>
      </c>
      <c r="B1" s="25" t="s">
        <v>187</v>
      </c>
      <c r="C1" s="25" t="s">
        <v>188</v>
      </c>
      <c r="D1" s="25" t="s">
        <v>189</v>
      </c>
      <c r="E1" s="25" t="s">
        <v>190</v>
      </c>
      <c r="F1" s="25" t="s">
        <v>191</v>
      </c>
      <c r="G1" s="25" t="s">
        <v>192</v>
      </c>
      <c r="H1" s="25"/>
      <c r="I1" s="25" t="s">
        <v>193</v>
      </c>
      <c r="J1" s="25"/>
    </row>
    <row r="2" spans="1:10" ht="15" customHeight="1">
      <c r="A2" s="25"/>
      <c r="B2" s="25"/>
      <c r="C2" s="25"/>
      <c r="D2" s="25"/>
      <c r="E2" s="25"/>
      <c r="F2" s="25"/>
      <c r="G2" s="7" t="s">
        <v>194</v>
      </c>
      <c r="H2" s="7" t="s">
        <v>195</v>
      </c>
      <c r="I2" s="7" t="s">
        <v>194</v>
      </c>
      <c r="J2" s="7" t="s">
        <v>196</v>
      </c>
    </row>
    <row r="3" spans="1:10" ht="15" customHeight="1">
      <c r="A3" s="5" t="s">
        <v>13</v>
      </c>
      <c r="B3" s="5" t="s">
        <v>197</v>
      </c>
      <c r="C3" s="5" t="s">
        <v>1</v>
      </c>
      <c r="D3" s="5" t="s">
        <v>1</v>
      </c>
      <c r="E3" s="5" t="s">
        <v>1</v>
      </c>
      <c r="F3" s="5" t="s">
        <v>1</v>
      </c>
      <c r="G3" s="5" t="s">
        <v>1</v>
      </c>
      <c r="H3" s="10"/>
      <c r="I3" s="5" t="s">
        <v>1</v>
      </c>
      <c r="J3" s="10"/>
    </row>
    <row r="4" spans="1:10" ht="15" customHeight="1">
      <c r="A4" s="5" t="s">
        <v>71</v>
      </c>
      <c r="B4" s="5" t="s">
        <v>71</v>
      </c>
      <c r="C4" s="5" t="s">
        <v>71</v>
      </c>
      <c r="D4" s="5" t="s">
        <v>71</v>
      </c>
      <c r="E4" s="5" t="s">
        <v>71</v>
      </c>
      <c r="F4" s="5" t="s">
        <v>71</v>
      </c>
      <c r="G4" s="5" t="s">
        <v>71</v>
      </c>
      <c r="H4" s="10" t="s">
        <v>71</v>
      </c>
      <c r="I4" s="5" t="s">
        <v>71</v>
      </c>
      <c r="J4" s="10"/>
    </row>
    <row r="5" spans="1:10" ht="15" customHeight="1">
      <c r="A5" s="5"/>
      <c r="B5" s="5"/>
      <c r="C5" s="5" t="s">
        <v>1</v>
      </c>
      <c r="D5" s="5" t="s">
        <v>1</v>
      </c>
      <c r="E5" s="5" t="s">
        <v>1</v>
      </c>
      <c r="F5" s="5" t="s">
        <v>1</v>
      </c>
      <c r="G5" s="5" t="s">
        <v>1</v>
      </c>
      <c r="H5" s="10" t="s">
        <v>1</v>
      </c>
      <c r="I5" s="5" t="s">
        <v>1</v>
      </c>
      <c r="J5" s="10"/>
    </row>
    <row r="6" spans="1:10" ht="15" customHeight="1">
      <c r="A6" s="8" t="s">
        <v>63</v>
      </c>
      <c r="B6" s="8" t="s">
        <v>198</v>
      </c>
      <c r="C6" s="8" t="s">
        <v>1</v>
      </c>
      <c r="D6" s="8" t="s">
        <v>1</v>
      </c>
      <c r="E6" s="8" t="s">
        <v>1</v>
      </c>
      <c r="F6" s="8" t="s">
        <v>1</v>
      </c>
      <c r="G6" s="8"/>
      <c r="H6" s="18">
        <v>0</v>
      </c>
      <c r="I6" s="8"/>
      <c r="J6" s="18">
        <v>0</v>
      </c>
    </row>
    <row r="7" spans="1:10" ht="15" customHeight="1">
      <c r="A7" s="5" t="s">
        <v>16</v>
      </c>
      <c r="B7" s="5" t="s">
        <v>199</v>
      </c>
      <c r="C7" s="5" t="s">
        <v>1</v>
      </c>
      <c r="D7" s="5" t="s">
        <v>1</v>
      </c>
      <c r="E7" s="5" t="s">
        <v>1</v>
      </c>
      <c r="F7" s="5" t="s">
        <v>1</v>
      </c>
      <c r="G7" s="5" t="s">
        <v>1</v>
      </c>
      <c r="H7" s="10" t="s">
        <v>1</v>
      </c>
      <c r="I7" s="5" t="s">
        <v>1</v>
      </c>
      <c r="J7" s="10"/>
    </row>
    <row r="8" spans="1:10" ht="15" customHeight="1">
      <c r="A8" s="5" t="s">
        <v>71</v>
      </c>
      <c r="B8" s="5" t="s">
        <v>71</v>
      </c>
      <c r="C8" s="5" t="s">
        <v>71</v>
      </c>
      <c r="D8" s="5" t="s">
        <v>71</v>
      </c>
      <c r="E8" s="5" t="s">
        <v>71</v>
      </c>
      <c r="F8" s="5" t="s">
        <v>71</v>
      </c>
      <c r="G8" s="5" t="s">
        <v>71</v>
      </c>
      <c r="H8" s="10" t="s">
        <v>71</v>
      </c>
      <c r="I8" s="5" t="s">
        <v>71</v>
      </c>
      <c r="J8" s="10"/>
    </row>
    <row r="9" spans="1:10" ht="15" customHeight="1">
      <c r="A9" s="5"/>
      <c r="B9" s="5"/>
      <c r="C9" s="5" t="s">
        <v>1</v>
      </c>
      <c r="D9" s="5" t="s">
        <v>1</v>
      </c>
      <c r="E9" s="5" t="s">
        <v>1</v>
      </c>
      <c r="F9" s="5" t="s">
        <v>1</v>
      </c>
      <c r="G9" s="5" t="s">
        <v>1</v>
      </c>
      <c r="H9" s="10" t="s">
        <v>1</v>
      </c>
      <c r="I9" s="5" t="s">
        <v>1</v>
      </c>
      <c r="J9" s="10"/>
    </row>
    <row r="10" spans="1:10" ht="15" customHeight="1">
      <c r="A10" s="8" t="s">
        <v>101</v>
      </c>
      <c r="B10" s="8" t="s">
        <v>200</v>
      </c>
      <c r="C10" s="8" t="s">
        <v>1</v>
      </c>
      <c r="D10" s="8" t="s">
        <v>1</v>
      </c>
      <c r="E10" s="8" t="s">
        <v>1</v>
      </c>
      <c r="F10" s="8" t="s">
        <v>1</v>
      </c>
      <c r="G10" s="8"/>
      <c r="H10" s="18">
        <v>0</v>
      </c>
      <c r="I10" s="8"/>
      <c r="J10" s="18">
        <v>0</v>
      </c>
    </row>
    <row r="11" spans="1:10" ht="15" customHeight="1">
      <c r="A11" s="8" t="s">
        <v>201</v>
      </c>
      <c r="B11" s="8" t="s">
        <v>202</v>
      </c>
      <c r="C11" s="8" t="s">
        <v>1</v>
      </c>
      <c r="D11" s="8" t="s">
        <v>1</v>
      </c>
      <c r="E11" s="8" t="s">
        <v>1</v>
      </c>
      <c r="F11" s="8" t="s">
        <v>1</v>
      </c>
      <c r="G11" s="8"/>
      <c r="H11" s="18">
        <v>0</v>
      </c>
      <c r="I11" s="8"/>
      <c r="J11" s="18">
        <v>0</v>
      </c>
    </row>
    <row r="12" spans="1:10" ht="15" customHeight="1">
      <c r="A12" s="5" t="s">
        <v>19</v>
      </c>
      <c r="B12" s="5" t="s">
        <v>203</v>
      </c>
      <c r="C12" s="5" t="s">
        <v>1</v>
      </c>
      <c r="D12" s="5" t="s">
        <v>1</v>
      </c>
      <c r="E12" s="5" t="s">
        <v>1</v>
      </c>
      <c r="F12" s="5" t="s">
        <v>1</v>
      </c>
      <c r="G12" s="5" t="s">
        <v>1</v>
      </c>
      <c r="H12" s="10" t="s">
        <v>1</v>
      </c>
      <c r="I12" s="5" t="s">
        <v>1</v>
      </c>
      <c r="J12" s="10"/>
    </row>
    <row r="13" spans="1:10" ht="15" customHeight="1">
      <c r="A13" s="5" t="s">
        <v>71</v>
      </c>
      <c r="B13" s="5" t="s">
        <v>71</v>
      </c>
      <c r="C13" s="5" t="s">
        <v>71</v>
      </c>
      <c r="D13" s="5" t="s">
        <v>71</v>
      </c>
      <c r="E13" s="5" t="s">
        <v>71</v>
      </c>
      <c r="F13" s="5" t="s">
        <v>71</v>
      </c>
      <c r="G13" s="5" t="s">
        <v>71</v>
      </c>
      <c r="H13" s="10" t="s">
        <v>71</v>
      </c>
      <c r="I13" s="5" t="s">
        <v>71</v>
      </c>
      <c r="J13" s="10"/>
    </row>
    <row r="14" spans="1:10" ht="15" customHeight="1">
      <c r="A14" s="5"/>
      <c r="B14" s="5"/>
      <c r="C14" s="5" t="s">
        <v>1</v>
      </c>
      <c r="D14" s="5" t="s">
        <v>1</v>
      </c>
      <c r="E14" s="5" t="s">
        <v>1</v>
      </c>
      <c r="F14" s="5" t="s">
        <v>1</v>
      </c>
      <c r="G14" s="5" t="s">
        <v>1</v>
      </c>
      <c r="H14" s="10" t="s">
        <v>1</v>
      </c>
      <c r="I14" s="5" t="s">
        <v>1</v>
      </c>
      <c r="J14" s="10"/>
    </row>
    <row r="15" spans="1:10" ht="15" customHeight="1">
      <c r="A15" s="8" t="s">
        <v>149</v>
      </c>
      <c r="B15" s="8" t="s">
        <v>204</v>
      </c>
      <c r="C15" s="8" t="s">
        <v>1</v>
      </c>
      <c r="D15" s="8" t="s">
        <v>1</v>
      </c>
      <c r="E15" s="8" t="s">
        <v>1</v>
      </c>
      <c r="F15" s="8" t="s">
        <v>1</v>
      </c>
      <c r="G15" s="8"/>
      <c r="H15" s="18">
        <v>0</v>
      </c>
      <c r="I15" s="8"/>
      <c r="J15" s="18">
        <v>0</v>
      </c>
    </row>
    <row r="16" spans="1:10" ht="15" customHeight="1">
      <c r="A16" s="5" t="s">
        <v>22</v>
      </c>
      <c r="B16" s="5" t="s">
        <v>205</v>
      </c>
      <c r="C16" s="5" t="s">
        <v>1</v>
      </c>
      <c r="D16" s="5" t="s">
        <v>1</v>
      </c>
      <c r="E16" s="5" t="s">
        <v>1</v>
      </c>
      <c r="F16" s="5" t="s">
        <v>1</v>
      </c>
      <c r="G16" s="5" t="s">
        <v>1</v>
      </c>
      <c r="H16" s="10" t="s">
        <v>1</v>
      </c>
      <c r="I16" s="5" t="s">
        <v>1</v>
      </c>
      <c r="J16" s="10"/>
    </row>
    <row r="17" spans="1:10" ht="15" customHeight="1">
      <c r="A17" s="5" t="s">
        <v>71</v>
      </c>
      <c r="B17" s="5" t="s">
        <v>71</v>
      </c>
      <c r="C17" s="5" t="s">
        <v>71</v>
      </c>
      <c r="D17" s="5" t="s">
        <v>71</v>
      </c>
      <c r="E17" s="5" t="s">
        <v>71</v>
      </c>
      <c r="F17" s="5" t="s">
        <v>71</v>
      </c>
      <c r="G17" s="5" t="s">
        <v>71</v>
      </c>
      <c r="H17" s="10" t="s">
        <v>71</v>
      </c>
      <c r="I17" s="5" t="s">
        <v>71</v>
      </c>
      <c r="J17" s="10"/>
    </row>
    <row r="18" spans="1:10" ht="15" customHeight="1">
      <c r="A18" s="5"/>
      <c r="B18" s="5"/>
      <c r="C18" s="5" t="s">
        <v>1</v>
      </c>
      <c r="D18" s="5" t="s">
        <v>1</v>
      </c>
      <c r="E18" s="5" t="s">
        <v>1</v>
      </c>
      <c r="F18" s="5" t="s">
        <v>1</v>
      </c>
      <c r="G18" s="5" t="s">
        <v>1</v>
      </c>
      <c r="H18" s="10" t="s">
        <v>1</v>
      </c>
      <c r="I18" s="5" t="s">
        <v>1</v>
      </c>
      <c r="J18" s="10"/>
    </row>
    <row r="19" spans="1:10" ht="15" customHeight="1">
      <c r="A19" s="8" t="s">
        <v>152</v>
      </c>
      <c r="B19" s="8" t="s">
        <v>206</v>
      </c>
      <c r="C19" s="8" t="s">
        <v>1</v>
      </c>
      <c r="D19" s="8" t="s">
        <v>1</v>
      </c>
      <c r="E19" s="8" t="s">
        <v>1</v>
      </c>
      <c r="F19" s="8" t="s">
        <v>1</v>
      </c>
      <c r="G19" s="8"/>
      <c r="H19" s="18">
        <v>0</v>
      </c>
      <c r="I19" s="8"/>
      <c r="J19" s="18">
        <v>0</v>
      </c>
    </row>
    <row r="20" spans="1:10" ht="15" customHeight="1">
      <c r="A20" s="8" t="s">
        <v>207</v>
      </c>
      <c r="B20" s="8" t="s">
        <v>208</v>
      </c>
      <c r="C20" s="8" t="s">
        <v>1</v>
      </c>
      <c r="D20" s="8" t="s">
        <v>1</v>
      </c>
      <c r="E20" s="8" t="s">
        <v>1</v>
      </c>
      <c r="F20" s="8" t="s">
        <v>1</v>
      </c>
      <c r="G20" s="8"/>
      <c r="H20" s="18">
        <v>0</v>
      </c>
      <c r="I20" s="8"/>
      <c r="J20" s="18">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3.2"/>
  <cols>
    <col min="1" max="1" width="6.77734375" customWidth="1"/>
    <col min="2" max="2" width="55" customWidth="1"/>
    <col min="3" max="3" width="10.44140625" customWidth="1"/>
    <col min="4" max="4" width="26.44140625" customWidth="1"/>
    <col min="5" max="5" width="37.77734375" customWidth="1"/>
  </cols>
  <sheetData>
    <row r="1" spans="1:5" ht="15" customHeight="1">
      <c r="A1" s="7" t="s">
        <v>10</v>
      </c>
      <c r="B1" s="7" t="s">
        <v>122</v>
      </c>
      <c r="C1" s="7" t="s">
        <v>59</v>
      </c>
      <c r="D1" s="7" t="s">
        <v>209</v>
      </c>
      <c r="E1" s="7" t="s">
        <v>210</v>
      </c>
    </row>
    <row r="2" spans="1:5" ht="15" customHeight="1">
      <c r="A2" s="8" t="s">
        <v>63</v>
      </c>
      <c r="B2" s="8" t="s">
        <v>211</v>
      </c>
      <c r="C2" s="8" t="s">
        <v>186</v>
      </c>
      <c r="D2" s="26"/>
      <c r="E2" s="26"/>
    </row>
    <row r="3" spans="1:5" ht="15" customHeight="1">
      <c r="A3" s="5" t="s">
        <v>13</v>
      </c>
      <c r="B3" s="5" t="s">
        <v>212</v>
      </c>
      <c r="C3" s="5" t="s">
        <v>213</v>
      </c>
      <c r="D3" s="27">
        <v>1.22310039669738E-2</v>
      </c>
      <c r="E3" s="27">
        <v>1.10486387679884E-2</v>
      </c>
    </row>
    <row r="4" spans="1:5" ht="15" customHeight="1">
      <c r="A4" s="5" t="s">
        <v>16</v>
      </c>
      <c r="B4" s="5" t="s">
        <v>214</v>
      </c>
      <c r="C4" s="5" t="s">
        <v>215</v>
      </c>
      <c r="D4" s="27">
        <v>1.1720972730034399E-3</v>
      </c>
      <c r="E4" s="27">
        <v>1.1800639354063701E-3</v>
      </c>
    </row>
    <row r="5" spans="1:5" ht="15" customHeight="1">
      <c r="A5" s="5" t="s">
        <v>19</v>
      </c>
      <c r="B5" s="5" t="s">
        <v>216</v>
      </c>
      <c r="C5" s="5" t="s">
        <v>217</v>
      </c>
      <c r="D5" s="27">
        <v>2.2096918695006101E-3</v>
      </c>
      <c r="E5" s="27">
        <v>2.4848007367754199E-3</v>
      </c>
    </row>
    <row r="6" spans="1:5" ht="15" customHeight="1">
      <c r="A6" s="5" t="s">
        <v>22</v>
      </c>
      <c r="B6" s="5" t="s">
        <v>218</v>
      </c>
      <c r="C6" s="5" t="s">
        <v>219</v>
      </c>
      <c r="D6" s="27">
        <v>0</v>
      </c>
      <c r="E6" s="27">
        <v>0</v>
      </c>
    </row>
    <row r="7" spans="1:5" ht="15" customHeight="1">
      <c r="A7" s="5" t="s">
        <v>25</v>
      </c>
      <c r="B7" s="5" t="s">
        <v>220</v>
      </c>
      <c r="C7" s="5" t="s">
        <v>221</v>
      </c>
      <c r="D7" s="28"/>
      <c r="E7" s="28"/>
    </row>
    <row r="8" spans="1:5" ht="15" customHeight="1">
      <c r="A8" s="5" t="s">
        <v>28</v>
      </c>
      <c r="B8" s="5" t="s">
        <v>222</v>
      </c>
      <c r="C8" s="5" t="s">
        <v>223</v>
      </c>
      <c r="D8" s="28"/>
      <c r="E8" s="28"/>
    </row>
    <row r="9" spans="1:5" ht="15" customHeight="1">
      <c r="A9" s="5" t="s">
        <v>31</v>
      </c>
      <c r="B9" s="5" t="s">
        <v>224</v>
      </c>
      <c r="C9" s="5" t="s">
        <v>225</v>
      </c>
      <c r="D9" s="27">
        <v>8.1685838572729803E-4</v>
      </c>
      <c r="E9" s="27">
        <v>9.17989785510374E-4</v>
      </c>
    </row>
    <row r="10" spans="1:5" ht="15" customHeight="1">
      <c r="A10" s="5" t="s">
        <v>34</v>
      </c>
      <c r="B10" s="5" t="s">
        <v>226</v>
      </c>
      <c r="C10" s="5" t="s">
        <v>227</v>
      </c>
      <c r="D10" s="27">
        <v>2.40158664587895E-2</v>
      </c>
      <c r="E10" s="27">
        <v>2.43402664523969E-2</v>
      </c>
    </row>
    <row r="11" spans="1:5" ht="15" customHeight="1">
      <c r="A11" s="5" t="s">
        <v>37</v>
      </c>
      <c r="B11" s="5" t="s">
        <v>228</v>
      </c>
      <c r="C11" s="5" t="s">
        <v>229</v>
      </c>
      <c r="D11" s="27">
        <v>3.6421588728773</v>
      </c>
      <c r="E11" s="27">
        <v>3.2304420893700501</v>
      </c>
    </row>
    <row r="12" spans="1:5" ht="15" customHeight="1">
      <c r="A12" s="5" t="s">
        <v>40</v>
      </c>
      <c r="B12" s="5" t="s">
        <v>230</v>
      </c>
      <c r="C12" s="5" t="s">
        <v>223</v>
      </c>
      <c r="D12" s="28"/>
      <c r="E12" s="28"/>
    </row>
    <row r="13" spans="1:5" ht="15" customHeight="1">
      <c r="A13" s="8" t="s">
        <v>101</v>
      </c>
      <c r="B13" s="8" t="s">
        <v>231</v>
      </c>
      <c r="C13" s="8" t="s">
        <v>232</v>
      </c>
      <c r="D13" s="26"/>
      <c r="E13" s="26"/>
    </row>
    <row r="14" spans="1:5" ht="15" customHeight="1">
      <c r="A14" s="5" t="s">
        <v>13</v>
      </c>
      <c r="B14" s="5" t="s">
        <v>233</v>
      </c>
      <c r="C14" s="5" t="s">
        <v>234</v>
      </c>
      <c r="D14" s="28">
        <v>188579902800</v>
      </c>
      <c r="E14" s="28">
        <v>154283318500</v>
      </c>
    </row>
    <row r="15" spans="1:5" ht="15" customHeight="1">
      <c r="A15" s="5"/>
      <c r="B15" s="5" t="s">
        <v>235</v>
      </c>
      <c r="C15" s="5" t="s">
        <v>236</v>
      </c>
      <c r="D15" s="28">
        <v>188579902800</v>
      </c>
      <c r="E15" s="28">
        <v>154283318500</v>
      </c>
    </row>
    <row r="16" spans="1:5" ht="15" customHeight="1">
      <c r="A16" s="5"/>
      <c r="B16" s="5" t="s">
        <v>237</v>
      </c>
      <c r="C16" s="5" t="s">
        <v>238</v>
      </c>
      <c r="D16" s="28">
        <v>18857990.280000001</v>
      </c>
      <c r="E16" s="28">
        <v>15428331.85</v>
      </c>
    </row>
    <row r="17" spans="1:5" ht="15" customHeight="1">
      <c r="A17" s="5" t="s">
        <v>16</v>
      </c>
      <c r="B17" s="5" t="s">
        <v>239</v>
      </c>
      <c r="C17" s="5" t="s">
        <v>240</v>
      </c>
      <c r="D17" s="28">
        <v>23073741400</v>
      </c>
      <c r="E17" s="28">
        <v>34296584300</v>
      </c>
    </row>
    <row r="18" spans="1:5" ht="15" customHeight="1">
      <c r="A18" s="5"/>
      <c r="B18" s="5" t="s">
        <v>241</v>
      </c>
      <c r="C18" s="5" t="s">
        <v>242</v>
      </c>
      <c r="D18" s="28">
        <v>3975957.32</v>
      </c>
      <c r="E18" s="28">
        <v>3931892.97</v>
      </c>
    </row>
    <row r="19" spans="1:5" ht="15" customHeight="1">
      <c r="A19" s="5"/>
      <c r="B19" s="5" t="s">
        <v>243</v>
      </c>
      <c r="C19" s="5" t="s">
        <v>244</v>
      </c>
      <c r="D19" s="28">
        <v>39759573200</v>
      </c>
      <c r="E19" s="28">
        <v>39318929700</v>
      </c>
    </row>
    <row r="20" spans="1:5" ht="15" customHeight="1">
      <c r="A20" s="5"/>
      <c r="B20" s="5" t="s">
        <v>245</v>
      </c>
      <c r="C20" s="5" t="s">
        <v>246</v>
      </c>
      <c r="D20" s="28">
        <v>-1668583.18</v>
      </c>
      <c r="E20" s="28">
        <v>-502234.54</v>
      </c>
    </row>
    <row r="21" spans="1:5" ht="15" customHeight="1">
      <c r="A21" s="5"/>
      <c r="B21" s="5" t="s">
        <v>247</v>
      </c>
      <c r="C21" s="5" t="s">
        <v>248</v>
      </c>
      <c r="D21" s="28">
        <v>-16685831800</v>
      </c>
      <c r="E21" s="28">
        <v>-5022345400</v>
      </c>
    </row>
    <row r="22" spans="1:5" ht="15" customHeight="1">
      <c r="A22" s="5" t="s">
        <v>19</v>
      </c>
      <c r="B22" s="5" t="s">
        <v>249</v>
      </c>
      <c r="C22" s="5" t="s">
        <v>250</v>
      </c>
      <c r="D22" s="28">
        <v>211653644200</v>
      </c>
      <c r="E22" s="28">
        <v>188579902800</v>
      </c>
    </row>
    <row r="23" spans="1:5" ht="15" customHeight="1">
      <c r="A23" s="5"/>
      <c r="B23" s="5" t="s">
        <v>251</v>
      </c>
      <c r="C23" s="5" t="s">
        <v>252</v>
      </c>
      <c r="D23" s="28">
        <v>211653644200</v>
      </c>
      <c r="E23" s="28">
        <v>188579902800</v>
      </c>
    </row>
    <row r="24" spans="1:5" ht="15" customHeight="1">
      <c r="A24" s="5"/>
      <c r="B24" s="5" t="s">
        <v>253</v>
      </c>
      <c r="C24" s="5" t="s">
        <v>254</v>
      </c>
      <c r="D24" s="28">
        <v>21165364.420000002</v>
      </c>
      <c r="E24" s="28">
        <v>18857990.280000001</v>
      </c>
    </row>
    <row r="25" spans="1:5" ht="15" customHeight="1">
      <c r="A25" s="5" t="s">
        <v>22</v>
      </c>
      <c r="B25" s="5" t="s">
        <v>255</v>
      </c>
      <c r="C25" s="5" t="s">
        <v>256</v>
      </c>
      <c r="D25" s="27">
        <v>3.6676335195366298E-4</v>
      </c>
      <c r="E25" s="27">
        <v>4.04421143863268E-4</v>
      </c>
    </row>
    <row r="26" spans="1:5" ht="15" customHeight="1">
      <c r="A26" s="5" t="s">
        <v>25</v>
      </c>
      <c r="B26" s="5" t="s">
        <v>257</v>
      </c>
      <c r="C26" s="5" t="s">
        <v>258</v>
      </c>
      <c r="D26" s="27">
        <v>0.1709</v>
      </c>
      <c r="E26" s="27">
        <v>0.15720000000000001</v>
      </c>
    </row>
    <row r="27" spans="1:5" ht="15" customHeight="1">
      <c r="A27" s="5" t="s">
        <v>28</v>
      </c>
      <c r="B27" s="5" t="s">
        <v>259</v>
      </c>
      <c r="C27" s="5" t="s">
        <v>260</v>
      </c>
      <c r="D27" s="27">
        <v>1.55E-2</v>
      </c>
      <c r="E27" s="27">
        <v>1.5900000000000001E-2</v>
      </c>
    </row>
    <row r="28" spans="1:5" ht="15" customHeight="1">
      <c r="A28" s="5" t="s">
        <v>31</v>
      </c>
      <c r="B28" s="5" t="s">
        <v>261</v>
      </c>
      <c r="C28" s="5" t="s">
        <v>262</v>
      </c>
      <c r="D28" s="28">
        <v>13861</v>
      </c>
      <c r="E28" s="28">
        <v>13478</v>
      </c>
    </row>
    <row r="29" spans="1:5" ht="15" customHeight="1">
      <c r="A29" s="5" t="s">
        <v>34</v>
      </c>
      <c r="B29" s="5" t="s">
        <v>263</v>
      </c>
      <c r="C29" s="5" t="s">
        <v>264</v>
      </c>
      <c r="D29" s="29">
        <v>21008.76</v>
      </c>
      <c r="E29" s="29">
        <v>22878.15</v>
      </c>
    </row>
    <row r="30" spans="1:5" ht="15" customHeight="1">
      <c r="A30" s="5" t="s">
        <v>37</v>
      </c>
      <c r="B30" s="5" t="s">
        <v>265</v>
      </c>
      <c r="C30" s="5" t="s">
        <v>266</v>
      </c>
      <c r="D30" s="28"/>
      <c r="E30" s="28"/>
    </row>
    <row r="31" spans="1:5" ht="15" customHeight="1">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0"/>
  <sheetViews>
    <sheetView workbookViewId="0">
      <selection sqref="A1:A2"/>
    </sheetView>
  </sheetViews>
  <sheetFormatPr defaultRowHeight="13.2"/>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c r="A1" s="25" t="s">
        <v>10</v>
      </c>
      <c r="B1" s="25" t="s">
        <v>268</v>
      </c>
      <c r="C1" s="25" t="s">
        <v>269</v>
      </c>
      <c r="D1" s="25" t="s">
        <v>270</v>
      </c>
      <c r="E1" s="25"/>
      <c r="F1" s="25"/>
    </row>
    <row r="2" spans="1:6" ht="15" customHeight="1">
      <c r="A2" s="25"/>
      <c r="B2" s="25"/>
      <c r="C2" s="25"/>
      <c r="D2" s="7" t="s">
        <v>271</v>
      </c>
      <c r="E2" s="7" t="s">
        <v>272</v>
      </c>
      <c r="F2" s="7" t="s">
        <v>273</v>
      </c>
    </row>
    <row r="3" spans="1:6" ht="15" customHeight="1">
      <c r="A3" s="8" t="s">
        <v>63</v>
      </c>
      <c r="B3" s="8" t="s">
        <v>274</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275</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276</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277</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278</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279</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D14"/>
  <sheetViews>
    <sheetView workbookViewId="0">
      <selection sqref="A1:A2"/>
    </sheetView>
  </sheetViews>
  <sheetFormatPr defaultRowHeight="13.2"/>
  <cols>
    <col min="1" max="1" width="6.77734375" customWidth="1"/>
    <col min="2" max="2" width="53.21875" customWidth="1"/>
    <col min="3" max="3" width="24" customWidth="1"/>
    <col min="4" max="4" width="20.5546875" customWidth="1"/>
  </cols>
  <sheetData>
    <row r="1" spans="1:4" ht="15" customHeight="1">
      <c r="A1" s="25" t="s">
        <v>10</v>
      </c>
      <c r="B1" s="25" t="s">
        <v>122</v>
      </c>
      <c r="C1" s="25" t="s">
        <v>280</v>
      </c>
      <c r="D1" s="25"/>
    </row>
    <row r="2" spans="1:4" ht="15" customHeight="1">
      <c r="A2" s="25"/>
      <c r="B2" s="25"/>
      <c r="C2" s="7" t="s">
        <v>281</v>
      </c>
      <c r="D2" s="7" t="s">
        <v>282</v>
      </c>
    </row>
    <row r="3" spans="1:4" ht="15" customHeight="1">
      <c r="A3" s="5" t="s">
        <v>13</v>
      </c>
      <c r="B3" s="5" t="s">
        <v>283</v>
      </c>
      <c r="C3" s="5" t="s">
        <v>1</v>
      </c>
      <c r="D3" s="5" t="s">
        <v>1</v>
      </c>
    </row>
    <row r="4" spans="1:4" ht="15" customHeight="1">
      <c r="A4" s="5" t="s">
        <v>71</v>
      </c>
      <c r="B4" s="5" t="s">
        <v>71</v>
      </c>
      <c r="C4" s="5" t="s">
        <v>71</v>
      </c>
      <c r="D4" s="5" t="s">
        <v>71</v>
      </c>
    </row>
    <row r="5" spans="1:4" ht="15" customHeight="1">
      <c r="A5" s="5"/>
      <c r="B5" s="5"/>
      <c r="C5" s="5" t="s">
        <v>1</v>
      </c>
      <c r="D5" s="5" t="s">
        <v>1</v>
      </c>
    </row>
    <row r="6" spans="1:4" ht="15" customHeight="1">
      <c r="A6" s="5" t="s">
        <v>101</v>
      </c>
      <c r="B6" s="5" t="s">
        <v>284</v>
      </c>
      <c r="C6" s="5" t="s">
        <v>1</v>
      </c>
      <c r="D6" s="5" t="s">
        <v>1</v>
      </c>
    </row>
    <row r="7" spans="1:4" ht="15" customHeight="1">
      <c r="A7" s="5" t="s">
        <v>71</v>
      </c>
      <c r="B7" s="5" t="s">
        <v>71</v>
      </c>
      <c r="C7" s="5" t="s">
        <v>71</v>
      </c>
      <c r="D7" s="5" t="s">
        <v>71</v>
      </c>
    </row>
    <row r="8" spans="1:4" ht="15" customHeight="1">
      <c r="A8" s="5"/>
      <c r="B8" s="5"/>
      <c r="C8" s="5" t="s">
        <v>1</v>
      </c>
      <c r="D8" s="5" t="s">
        <v>1</v>
      </c>
    </row>
    <row r="9" spans="1:4" ht="15" customHeight="1">
      <c r="A9" s="5" t="s">
        <v>149</v>
      </c>
      <c r="B9" s="5" t="s">
        <v>285</v>
      </c>
      <c r="C9" s="5" t="s">
        <v>1</v>
      </c>
      <c r="D9" s="5" t="s">
        <v>1</v>
      </c>
    </row>
    <row r="10" spans="1:4" ht="15" customHeight="1">
      <c r="A10" s="5" t="s">
        <v>71</v>
      </c>
      <c r="B10" s="5" t="s">
        <v>71</v>
      </c>
      <c r="C10" s="5" t="s">
        <v>71</v>
      </c>
      <c r="D10" s="5" t="s">
        <v>71</v>
      </c>
    </row>
    <row r="11" spans="1:4" ht="15" customHeight="1">
      <c r="A11" s="5"/>
      <c r="B11" s="5"/>
      <c r="C11" s="5" t="s">
        <v>1</v>
      </c>
      <c r="D11" s="5" t="s">
        <v>1</v>
      </c>
    </row>
    <row r="12" spans="1:4" ht="15" customHeight="1">
      <c r="A12" s="5" t="s">
        <v>152</v>
      </c>
      <c r="B12" s="5" t="s">
        <v>286</v>
      </c>
      <c r="C12" s="5" t="s">
        <v>1</v>
      </c>
      <c r="D12" s="5" t="s">
        <v>1</v>
      </c>
    </row>
    <row r="13" spans="1:4" ht="15" customHeight="1">
      <c r="A13" s="5" t="s">
        <v>71</v>
      </c>
      <c r="B13" s="5" t="s">
        <v>71</v>
      </c>
      <c r="C13" s="5" t="s">
        <v>71</v>
      </c>
      <c r="D13" s="5" t="s">
        <v>71</v>
      </c>
    </row>
    <row r="14" spans="1:4" ht="15" customHeight="1">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G24"/>
  <sheetViews>
    <sheetView workbookViewId="0">
      <selection sqref="A1:A2"/>
    </sheetView>
  </sheetViews>
  <sheetFormatPr defaultRowHeight="13.2"/>
  <cols>
    <col min="1" max="1" width="6.77734375" customWidth="1"/>
    <col min="2" max="2" width="29.5546875" customWidth="1"/>
    <col min="3" max="7" width="14.21875" customWidth="1"/>
  </cols>
  <sheetData>
    <row r="1" spans="1:7" ht="15" customHeight="1">
      <c r="A1" s="25" t="s">
        <v>10</v>
      </c>
      <c r="B1" s="25" t="s">
        <v>64</v>
      </c>
      <c r="C1" s="25" t="s">
        <v>209</v>
      </c>
      <c r="D1" s="25"/>
      <c r="E1" s="25" t="s">
        <v>210</v>
      </c>
      <c r="F1" s="25"/>
      <c r="G1" s="25" t="s">
        <v>62</v>
      </c>
    </row>
    <row r="2" spans="1:7" ht="15" customHeight="1">
      <c r="A2" s="25"/>
      <c r="B2" s="25"/>
      <c r="C2" s="7" t="s">
        <v>281</v>
      </c>
      <c r="D2" s="7" t="s">
        <v>287</v>
      </c>
      <c r="E2" s="7" t="s">
        <v>281</v>
      </c>
      <c r="F2" s="7" t="s">
        <v>287</v>
      </c>
      <c r="G2" s="25"/>
    </row>
    <row r="3" spans="1:7" ht="15" customHeight="1">
      <c r="A3" s="8" t="s">
        <v>66</v>
      </c>
      <c r="B3" s="8" t="s">
        <v>67</v>
      </c>
      <c r="C3" s="8" t="s">
        <v>1</v>
      </c>
      <c r="D3" s="8" t="s">
        <v>1</v>
      </c>
      <c r="E3" s="8" t="s">
        <v>1</v>
      </c>
      <c r="F3" s="8" t="s">
        <v>1</v>
      </c>
      <c r="G3" s="8" t="s">
        <v>1</v>
      </c>
    </row>
    <row r="4" spans="1:7" ht="15" customHeight="1">
      <c r="A4" s="5" t="s">
        <v>1</v>
      </c>
      <c r="B4" s="5" t="s">
        <v>288</v>
      </c>
      <c r="C4" s="5" t="s">
        <v>1</v>
      </c>
      <c r="D4" s="5" t="s">
        <v>1</v>
      </c>
      <c r="E4" s="5" t="s">
        <v>1</v>
      </c>
      <c r="F4" s="5" t="s">
        <v>1</v>
      </c>
      <c r="G4" s="5" t="s">
        <v>1</v>
      </c>
    </row>
    <row r="5" spans="1:7" ht="15" customHeight="1">
      <c r="A5" s="5" t="s">
        <v>1</v>
      </c>
      <c r="B5" s="5" t="s">
        <v>72</v>
      </c>
      <c r="C5" s="5" t="s">
        <v>1</v>
      </c>
      <c r="D5" s="5" t="s">
        <v>1</v>
      </c>
      <c r="E5" s="5" t="s">
        <v>1</v>
      </c>
      <c r="F5" s="5" t="s">
        <v>1</v>
      </c>
      <c r="G5" s="5" t="s">
        <v>1</v>
      </c>
    </row>
    <row r="6" spans="1:7" ht="15" customHeight="1">
      <c r="A6" s="5" t="s">
        <v>1</v>
      </c>
      <c r="B6" s="5" t="s">
        <v>289</v>
      </c>
      <c r="C6" s="5" t="s">
        <v>1</v>
      </c>
      <c r="D6" s="5" t="s">
        <v>1</v>
      </c>
      <c r="E6" s="5" t="s">
        <v>1</v>
      </c>
      <c r="F6" s="5" t="s">
        <v>1</v>
      </c>
      <c r="G6" s="5" t="s">
        <v>1</v>
      </c>
    </row>
    <row r="7" spans="1:7" ht="15" customHeight="1">
      <c r="A7" s="8" t="s">
        <v>74</v>
      </c>
      <c r="B7" s="8" t="s">
        <v>75</v>
      </c>
      <c r="C7" s="8" t="s">
        <v>1</v>
      </c>
      <c r="D7" s="8" t="s">
        <v>1</v>
      </c>
      <c r="E7" s="8" t="s">
        <v>1</v>
      </c>
      <c r="F7" s="8" t="s">
        <v>1</v>
      </c>
      <c r="G7" s="8" t="s">
        <v>1</v>
      </c>
    </row>
    <row r="8" spans="1:7" ht="15" customHeight="1">
      <c r="A8" s="5" t="s">
        <v>71</v>
      </c>
      <c r="B8" s="5" t="s">
        <v>71</v>
      </c>
      <c r="C8" s="5" t="s">
        <v>71</v>
      </c>
      <c r="D8" s="5" t="s">
        <v>71</v>
      </c>
      <c r="E8" s="5" t="s">
        <v>71</v>
      </c>
      <c r="F8" s="5" t="s">
        <v>71</v>
      </c>
      <c r="G8" s="5" t="s">
        <v>71</v>
      </c>
    </row>
    <row r="9" spans="1:7" ht="15" customHeight="1">
      <c r="A9" s="8" t="s">
        <v>77</v>
      </c>
      <c r="B9" s="8" t="s">
        <v>81</v>
      </c>
      <c r="C9" s="8" t="s">
        <v>1</v>
      </c>
      <c r="D9" s="8" t="s">
        <v>1</v>
      </c>
      <c r="E9" s="8" t="s">
        <v>1</v>
      </c>
      <c r="F9" s="8" t="s">
        <v>1</v>
      </c>
      <c r="G9" s="8" t="s">
        <v>1</v>
      </c>
    </row>
    <row r="10" spans="1:7" ht="15" customHeight="1">
      <c r="A10" s="5" t="s">
        <v>71</v>
      </c>
      <c r="B10" s="5" t="s">
        <v>71</v>
      </c>
      <c r="C10" s="5" t="s">
        <v>71</v>
      </c>
      <c r="D10" s="5" t="s">
        <v>71</v>
      </c>
      <c r="E10" s="5" t="s">
        <v>71</v>
      </c>
      <c r="F10" s="5" t="s">
        <v>71</v>
      </c>
      <c r="G10" s="5" t="s">
        <v>71</v>
      </c>
    </row>
    <row r="11" spans="1:7" ht="15" customHeight="1">
      <c r="A11" s="8" t="s">
        <v>80</v>
      </c>
      <c r="B11" s="8" t="s">
        <v>84</v>
      </c>
      <c r="C11" s="8" t="s">
        <v>1</v>
      </c>
      <c r="D11" s="8" t="s">
        <v>1</v>
      </c>
      <c r="E11" s="8" t="s">
        <v>1</v>
      </c>
      <c r="F11" s="8" t="s">
        <v>1</v>
      </c>
      <c r="G11" s="8" t="s">
        <v>1</v>
      </c>
    </row>
    <row r="12" spans="1:7" ht="15" customHeight="1">
      <c r="A12" s="5" t="s">
        <v>71</v>
      </c>
      <c r="B12" s="5" t="s">
        <v>71</v>
      </c>
      <c r="C12" s="5" t="s">
        <v>71</v>
      </c>
      <c r="D12" s="5" t="s">
        <v>71</v>
      </c>
      <c r="E12" s="5" t="s">
        <v>71</v>
      </c>
      <c r="F12" s="5" t="s">
        <v>71</v>
      </c>
      <c r="G12" s="5" t="s">
        <v>71</v>
      </c>
    </row>
    <row r="13" spans="1:7" ht="15" customHeight="1">
      <c r="A13" s="8" t="s">
        <v>83</v>
      </c>
      <c r="B13" s="8" t="s">
        <v>90</v>
      </c>
      <c r="C13" s="8" t="s">
        <v>1</v>
      </c>
      <c r="D13" s="8" t="s">
        <v>1</v>
      </c>
      <c r="E13" s="8" t="s">
        <v>1</v>
      </c>
      <c r="F13" s="8" t="s">
        <v>1</v>
      </c>
      <c r="G13" s="8" t="s">
        <v>1</v>
      </c>
    </row>
    <row r="14" spans="1:7" ht="15" customHeight="1">
      <c r="A14" s="5" t="s">
        <v>71</v>
      </c>
      <c r="B14" s="5" t="s">
        <v>71</v>
      </c>
      <c r="C14" s="5" t="s">
        <v>71</v>
      </c>
      <c r="D14" s="5" t="s">
        <v>71</v>
      </c>
      <c r="E14" s="5" t="s">
        <v>71</v>
      </c>
      <c r="F14" s="5" t="s">
        <v>71</v>
      </c>
      <c r="G14" s="5" t="s">
        <v>71</v>
      </c>
    </row>
    <row r="15" spans="1:7" ht="15" customHeight="1">
      <c r="A15" s="8" t="s">
        <v>86</v>
      </c>
      <c r="B15" s="8" t="s">
        <v>93</v>
      </c>
      <c r="C15" s="8" t="s">
        <v>1</v>
      </c>
      <c r="D15" s="8" t="s">
        <v>1</v>
      </c>
      <c r="E15" s="8" t="s">
        <v>1</v>
      </c>
      <c r="F15" s="8" t="s">
        <v>1</v>
      </c>
      <c r="G15" s="8" t="s">
        <v>1</v>
      </c>
    </row>
    <row r="16" spans="1:7" ht="15" customHeight="1">
      <c r="A16" s="5" t="s">
        <v>71</v>
      </c>
      <c r="B16" s="5" t="s">
        <v>71</v>
      </c>
      <c r="C16" s="5" t="s">
        <v>71</v>
      </c>
      <c r="D16" s="5" t="s">
        <v>71</v>
      </c>
      <c r="E16" s="5" t="s">
        <v>71</v>
      </c>
      <c r="F16" s="5" t="s">
        <v>71</v>
      </c>
      <c r="G16" s="5" t="s">
        <v>71</v>
      </c>
    </row>
    <row r="17" spans="1:7" ht="15" customHeight="1">
      <c r="A17" s="8" t="s">
        <v>89</v>
      </c>
      <c r="B17" s="8" t="s">
        <v>96</v>
      </c>
      <c r="C17" s="8" t="s">
        <v>1</v>
      </c>
      <c r="D17" s="8" t="s">
        <v>1</v>
      </c>
      <c r="E17" s="8" t="s">
        <v>1</v>
      </c>
      <c r="F17" s="8" t="s">
        <v>1</v>
      </c>
      <c r="G17" s="8" t="s">
        <v>1</v>
      </c>
    </row>
    <row r="18" spans="1:7" ht="15" customHeight="1">
      <c r="A18" s="5" t="s">
        <v>71</v>
      </c>
      <c r="B18" s="5" t="s">
        <v>71</v>
      </c>
      <c r="C18" s="5" t="s">
        <v>71</v>
      </c>
      <c r="D18" s="5" t="s">
        <v>71</v>
      </c>
      <c r="E18" s="5" t="s">
        <v>71</v>
      </c>
      <c r="F18" s="5" t="s">
        <v>71</v>
      </c>
      <c r="G18" s="5" t="s">
        <v>71</v>
      </c>
    </row>
    <row r="19" spans="1:7" ht="15" customHeight="1">
      <c r="A19" s="8" t="s">
        <v>92</v>
      </c>
      <c r="B19" s="8" t="s">
        <v>99</v>
      </c>
      <c r="C19" s="8" t="s">
        <v>1</v>
      </c>
      <c r="D19" s="8" t="s">
        <v>1</v>
      </c>
      <c r="E19" s="8" t="s">
        <v>1</v>
      </c>
      <c r="F19" s="8" t="s">
        <v>1</v>
      </c>
      <c r="G19" s="8" t="s">
        <v>1</v>
      </c>
    </row>
    <row r="20" spans="1:7" ht="15" customHeight="1">
      <c r="A20" s="5" t="s">
        <v>1</v>
      </c>
      <c r="B20" s="5" t="s">
        <v>102</v>
      </c>
      <c r="C20" s="5" t="s">
        <v>1</v>
      </c>
      <c r="D20" s="5" t="s">
        <v>1</v>
      </c>
      <c r="E20" s="5" t="s">
        <v>1</v>
      </c>
      <c r="F20" s="5" t="s">
        <v>1</v>
      </c>
      <c r="G20" s="5" t="s">
        <v>1</v>
      </c>
    </row>
    <row r="21" spans="1:7" ht="15" customHeight="1">
      <c r="A21" s="8" t="s">
        <v>104</v>
      </c>
      <c r="B21" s="8" t="s">
        <v>108</v>
      </c>
      <c r="C21" s="8" t="s">
        <v>1</v>
      </c>
      <c r="D21" s="8" t="s">
        <v>1</v>
      </c>
      <c r="E21" s="8" t="s">
        <v>1</v>
      </c>
      <c r="F21" s="8" t="s">
        <v>1</v>
      </c>
      <c r="G21" s="8" t="s">
        <v>1</v>
      </c>
    </row>
    <row r="22" spans="1:7" ht="15" customHeight="1">
      <c r="A22" s="5" t="s">
        <v>71</v>
      </c>
      <c r="B22" s="5" t="s">
        <v>71</v>
      </c>
      <c r="C22" s="5" t="s">
        <v>71</v>
      </c>
      <c r="D22" s="5" t="s">
        <v>71</v>
      </c>
      <c r="E22" s="5" t="s">
        <v>71</v>
      </c>
      <c r="F22" s="5" t="s">
        <v>71</v>
      </c>
      <c r="G22" s="5" t="s">
        <v>71</v>
      </c>
    </row>
    <row r="23" spans="1:7" ht="15" customHeight="1">
      <c r="A23" s="8" t="s">
        <v>107</v>
      </c>
      <c r="B23" s="8" t="s">
        <v>111</v>
      </c>
      <c r="C23" s="8" t="s">
        <v>1</v>
      </c>
      <c r="D23" s="8" t="s">
        <v>1</v>
      </c>
      <c r="E23" s="8" t="s">
        <v>1</v>
      </c>
      <c r="F23" s="8" t="s">
        <v>1</v>
      </c>
      <c r="G23" s="8" t="s">
        <v>1</v>
      </c>
    </row>
    <row r="24" spans="1:7" ht="15" customHeight="1">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/a4GvSoRr0KlbhzZ8MyOVe0Zg1uPC8i8IqCMrAcvJpM=</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LRgJ33kAAR7e9e2OjihYXcNwrwIswFkwVyQPA62iQuo=</DigestValue>
    </Reference>
  </SignedInfo>
  <SignatureValue>Qknt4vnImXTOplGW7wDDrstqW3Y4c0FpkN/XPNtiy6gEV9jd0BbBhpjyhAzPcAO2GNciuR7Z5UnF
e7R6LuzzTahRp+ADoAAveWFCCuhHZ2HTsMfaC35eeCofYryE4z0ST880tAi3OryCP+WMzqWt9djh
Bpge7TGnOH3NGQFRgZS6NU7koQh/30KWzlHag+FkmF8hYgzpOTyyTkkVHi7n0azrZf4qOyik2lYT
h+72ee/G0ILShKJR9yycgRrZbILhHYvg9u2q1aRkVu2lH5pruQKO0hUm5tNjS/N6jrCXKD3XUq7P
gF/I+CvWuGetTGWk8ZhG3wSlBDCKFgSXe8XIxA==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fpuqNQ2iy2wdmdWEhY9T5zPip3XcbQfZkw7mP4JkSHg=</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TEAf4yaql/eZNIZUHi5QmHAB+797/oT+fBPpielKW10=</DigestValue>
      </Reference>
      <Reference URI="/xl/drawings/vmlDrawing10.vml?ContentType=application/vnd.openxmlformats-officedocument.vmlDrawing">
        <DigestMethod Algorithm="http://www.w3.org/2001/04/xmlenc#sha256"/>
        <DigestValue>VYXCuaGcHUrJ7wxgU2yDqt4EAHw5DRjTFpCFZpajueo=</DigestValue>
      </Reference>
      <Reference URI="/xl/drawings/vmlDrawing11.vml?ContentType=application/vnd.openxmlformats-officedocument.vmlDrawing">
        <DigestMethod Algorithm="http://www.w3.org/2001/04/xmlenc#sha256"/>
        <DigestValue>kJqvcolwvj/bU6zTcOnt5Qa3+Nw1d08U+9+pJwqMCUo=</DigestValue>
      </Reference>
      <Reference URI="/xl/drawings/vmlDrawing2.vml?ContentType=application/vnd.openxmlformats-officedocument.vmlDrawing">
        <DigestMethod Algorithm="http://www.w3.org/2001/04/xmlenc#sha256"/>
        <DigestValue>Wzh4zklMJpTDdVBMhW3mvNS+5+cFfPLy1bi+llX0w78=</DigestValue>
      </Reference>
      <Reference URI="/xl/drawings/vmlDrawing3.vml?ContentType=application/vnd.openxmlformats-officedocument.vmlDrawing">
        <DigestMethod Algorithm="http://www.w3.org/2001/04/xmlenc#sha256"/>
        <DigestValue>Rd8CeF55J0VVwJS3SHVBShehDM49CYYWpnYCtL3uEgM=</DigestValue>
      </Reference>
      <Reference URI="/xl/drawings/vmlDrawing4.vml?ContentType=application/vnd.openxmlformats-officedocument.vmlDrawing">
        <DigestMethod Algorithm="http://www.w3.org/2001/04/xmlenc#sha256"/>
        <DigestValue>ij/T4Ga2KnoNLBCOUWD/6Rr2FsgxzrZb6QVb5Rw1w10=</DigestValue>
      </Reference>
      <Reference URI="/xl/drawings/vmlDrawing5.vml?ContentType=application/vnd.openxmlformats-officedocument.vmlDrawing">
        <DigestMethod Algorithm="http://www.w3.org/2001/04/xmlenc#sha256"/>
        <DigestValue>MCllfE4Jd2zmaIp+ZKI17eJtSp+AEH95I5eA+uF+rs8=</DigestValue>
      </Reference>
      <Reference URI="/xl/drawings/vmlDrawing6.vml?ContentType=application/vnd.openxmlformats-officedocument.vmlDrawing">
        <DigestMethod Algorithm="http://www.w3.org/2001/04/xmlenc#sha256"/>
        <DigestValue>WITxodyE+yX4vQ/fNZeLhoo18tYB7HRk5my9Q4lV//Q=</DigestValue>
      </Reference>
      <Reference URI="/xl/drawings/vmlDrawing7.vml?ContentType=application/vnd.openxmlformats-officedocument.vmlDrawing">
        <DigestMethod Algorithm="http://www.w3.org/2001/04/xmlenc#sha256"/>
        <DigestValue>M8ScBugPlx2tCZIHbFhgJ/dD3ns/fwCY1oZprbOeG6s=</DigestValue>
      </Reference>
      <Reference URI="/xl/drawings/vmlDrawing8.vml?ContentType=application/vnd.openxmlformats-officedocument.vmlDrawing">
        <DigestMethod Algorithm="http://www.w3.org/2001/04/xmlenc#sha256"/>
        <DigestValue>jwWY6tZpiphBoU9d95XMDyC6jG8mFWPCiBJ+nbseKYU=</DigestValue>
      </Reference>
      <Reference URI="/xl/drawings/vmlDrawing9.vml?ContentType=application/vnd.openxmlformats-officedocument.vmlDrawing">
        <DigestMethod Algorithm="http://www.w3.org/2001/04/xmlenc#sha256"/>
        <DigestValue>j/PjCfFpJqitV61+1Zifk+ALwsZQbQKxjWXUjSzJMQw=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gr7V/L4yYu0lxw9izy8+mdsI1ceI19m49NiMvXuFtpA=</DigestValue>
      </Reference>
      <Reference URI="/xl/styles.xml?ContentType=application/vnd.openxmlformats-officedocument.spreadsheetml.styles+xml">
        <DigestMethod Algorithm="http://www.w3.org/2001/04/xmlenc#sha256"/>
        <DigestValue>qAXbRKa3kWKqJbSMVLU5wv34LFsHemnF12TSTLjA7go=</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sl4o5hd4Onm0vGZjb7+eA+fsBdinASCzlwfSbhmfg0A=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YKCUAZ3E1ubhwJaftViuMFMe7OIwg6LfzF6k9t7i6FA=</DigestValue>
      </Reference>
      <Reference URI="/xl/worksheets/sheet10.xml?ContentType=application/vnd.openxmlformats-officedocument.spreadsheetml.worksheet+xml">
        <DigestMethod Algorithm="http://www.w3.org/2001/04/xmlenc#sha256"/>
        <DigestValue>bHv1H97EVUiSVT/8MFGkL8O96WMkGNUmkHQDB+OJT2c=</DigestValue>
      </Reference>
      <Reference URI="/xl/worksheets/sheet11.xml?ContentType=application/vnd.openxmlformats-officedocument.spreadsheetml.worksheet+xml">
        <DigestMethod Algorithm="http://www.w3.org/2001/04/xmlenc#sha256"/>
        <DigestValue>PjpQy66rwEvbmV0ChQLxud6gjZe5X1bV6QPONkafTjw=</DigestValue>
      </Reference>
      <Reference URI="/xl/worksheets/sheet12.xml?ContentType=application/vnd.openxmlformats-officedocument.spreadsheetml.worksheet+xml">
        <DigestMethod Algorithm="http://www.w3.org/2001/04/xmlenc#sha256"/>
        <DigestValue>PCwYjiO5vSRrFR7kw0qTnUuEaOLekJI/fTQ0c5PXOOE=</DigestValue>
      </Reference>
      <Reference URI="/xl/worksheets/sheet13.xml?ContentType=application/vnd.openxmlformats-officedocument.spreadsheetml.worksheet+xml">
        <DigestMethod Algorithm="http://www.w3.org/2001/04/xmlenc#sha256"/>
        <DigestValue>AmQXFsFuCAqrwoUiFBPhCmIz3iFQeoqecOEwHpjVDnI=</DigestValue>
      </Reference>
      <Reference URI="/xl/worksheets/sheet2.xml?ContentType=application/vnd.openxmlformats-officedocument.spreadsheetml.worksheet+xml">
        <DigestMethod Algorithm="http://www.w3.org/2001/04/xmlenc#sha256"/>
        <DigestValue>/tR6k2AHEephYv4HUlvfmHEZcqXNNroZyhpZfDCCY3s=</DigestValue>
      </Reference>
      <Reference URI="/xl/worksheets/sheet3.xml?ContentType=application/vnd.openxmlformats-officedocument.spreadsheetml.worksheet+xml">
        <DigestMethod Algorithm="http://www.w3.org/2001/04/xmlenc#sha256"/>
        <DigestValue>/w8KHHpwC7xxUPyho9mxsB00BKyhQJ5R+SQQwC6FyX0=</DigestValue>
      </Reference>
      <Reference URI="/xl/worksheets/sheet4.xml?ContentType=application/vnd.openxmlformats-officedocument.spreadsheetml.worksheet+xml">
        <DigestMethod Algorithm="http://www.w3.org/2001/04/xmlenc#sha256"/>
        <DigestValue>3Dn6jAOsbSjYx3ezw76bm9vL59Nx7Vy/tWPB6XAyDJ0=</DigestValue>
      </Reference>
      <Reference URI="/xl/worksheets/sheet5.xml?ContentType=application/vnd.openxmlformats-officedocument.spreadsheetml.worksheet+xml">
        <DigestMethod Algorithm="http://www.w3.org/2001/04/xmlenc#sha256"/>
        <DigestValue>JzU7BNWkVs/ZPFCsr3Xy4GaatD+ktINfH0a40W7EED8=</DigestValue>
      </Reference>
      <Reference URI="/xl/worksheets/sheet6.xml?ContentType=application/vnd.openxmlformats-officedocument.spreadsheetml.worksheet+xml">
        <DigestMethod Algorithm="http://www.w3.org/2001/04/xmlenc#sha256"/>
        <DigestValue>CiDZHLq/0fOZ8bppx7a77sw/F+Lo0ADu2AGeOGH7jvg=</DigestValue>
      </Reference>
      <Reference URI="/xl/worksheets/sheet7.xml?ContentType=application/vnd.openxmlformats-officedocument.spreadsheetml.worksheet+xml">
        <DigestMethod Algorithm="http://www.w3.org/2001/04/xmlenc#sha256"/>
        <DigestValue>YaFRptqnR2s2AVjEQNC7WGwAM4nphkxaBSSHMI2EERo=</DigestValue>
      </Reference>
      <Reference URI="/xl/worksheets/sheet8.xml?ContentType=application/vnd.openxmlformats-officedocument.spreadsheetml.worksheet+xml">
        <DigestMethod Algorithm="http://www.w3.org/2001/04/xmlenc#sha256"/>
        <DigestValue>bTEGdm66RdpeQhcE3pewLbzYoHUgd4501omC/34M89A=</DigestValue>
      </Reference>
      <Reference URI="/xl/worksheets/sheet9.xml?ContentType=application/vnd.openxmlformats-officedocument.spreadsheetml.worksheet+xml">
        <DigestMethod Algorithm="http://www.w3.org/2001/04/xmlenc#sha256"/>
        <DigestValue>WorFxXDVdv+Y5IBa31a0VU6/bKYCpYHK0PYMqov9IJY=</DigestValue>
      </Reference>
    </Manifest>
    <SignatureProperties>
      <SignatureProperty Id="idSignatureTime" Target="#idPackageSignature">
        <mdssi:SignatureTime xmlns:mdssi="http://schemas.openxmlformats.org/package/2006/digital-signature">
          <mdssi:Format>YYYY-MM-DDThh:mm:ssTZD</mdssi:Format>
          <mdssi:Value>2026-04-06T03:44:31Z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2026-04-06T03:44:31Z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cPvlEzetBAeyBZGBIQESO80Cte3o8XGykCDbK9IglRw=</DigestValue>
    </Reference>
    <Reference Type="http://www.w3.org/2000/09/xmldsig#Object" URI="#idOfficeObject">
      <DigestMethod Algorithm="http://www.w3.org/2001/04/xmlenc#sha256"/>
      <DigestValue>PdQQhpCFyzwOEwliAnFG9svJ5qPnSxF/q4zz+l9WHSA=</DigestValue>
    </Reference>
    <Reference Type="http://uri.etsi.org/01903#SignedProperties" URI="#idSignedProperties">
      <Transforms>
        <Transform Algorithm="http://www.w3.org/TR/2001/REC-xml-c14n-20010315"/>
      </Transforms>
      <DigestMethod Algorithm="http://www.w3.org/2001/04/xmlenc#sha256"/>
      <DigestValue>r2C+OyWGR+OkNYhKWa+aAL1kTgejsb9fkhneakm/tGM=</DigestValue>
    </Reference>
  </SignedInfo>
  <SignatureValue>OopGmw9NsYiI+ql9WZUbG7T7nuN0Wh31gArkgs4zggr0lGeUejsLbfLglQQECgBib7riTSLducSB
kc73j5QyVa3XMNuf5H6hxgGyxNfkOuthHORSLOBELgWTNvdB8K3HRroDq1EIoDd3JYkZ+uQ+oJ9q
Yl+Tv45QuGYaUShh5KZifa5S9oq4+CupREV88JbxZXpbFU1vTmcZhl81LaoMR7Q7FJeNSVhE6WNO
g4RF78AAfTNWnEsUqz9juohYyT9zW0DYrw4bz9CGWPwarVoVOz93lC9ZjaMOW+emkcQXtTtZV1UR
EnLHFCKjszKhfCZlP2Xd9LI5e/GnHGmEvvdL2Q==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fpuqNQ2iy2wdmdWEhY9T5zPip3XcbQfZkw7mP4JkSHg=</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TEAf4yaql/eZNIZUHi5QmHAB+797/oT+fBPpielKW10=</DigestValue>
      </Reference>
      <Reference URI="/xl/drawings/vmlDrawing10.vml?ContentType=application/vnd.openxmlformats-officedocument.vmlDrawing">
        <DigestMethod Algorithm="http://www.w3.org/2001/04/xmlenc#sha256"/>
        <DigestValue>VYXCuaGcHUrJ7wxgU2yDqt4EAHw5DRjTFpCFZpajueo=</DigestValue>
      </Reference>
      <Reference URI="/xl/drawings/vmlDrawing11.vml?ContentType=application/vnd.openxmlformats-officedocument.vmlDrawing">
        <DigestMethod Algorithm="http://www.w3.org/2001/04/xmlenc#sha256"/>
        <DigestValue>kJqvcolwvj/bU6zTcOnt5Qa3+Nw1d08U+9+pJwqMCUo=</DigestValue>
      </Reference>
      <Reference URI="/xl/drawings/vmlDrawing2.vml?ContentType=application/vnd.openxmlformats-officedocument.vmlDrawing">
        <DigestMethod Algorithm="http://www.w3.org/2001/04/xmlenc#sha256"/>
        <DigestValue>Wzh4zklMJpTDdVBMhW3mvNS+5+cFfPLy1bi+llX0w78=</DigestValue>
      </Reference>
      <Reference URI="/xl/drawings/vmlDrawing3.vml?ContentType=application/vnd.openxmlformats-officedocument.vmlDrawing">
        <DigestMethod Algorithm="http://www.w3.org/2001/04/xmlenc#sha256"/>
        <DigestValue>Rd8CeF55J0VVwJS3SHVBShehDM49CYYWpnYCtL3uEgM=</DigestValue>
      </Reference>
      <Reference URI="/xl/drawings/vmlDrawing4.vml?ContentType=application/vnd.openxmlformats-officedocument.vmlDrawing">
        <DigestMethod Algorithm="http://www.w3.org/2001/04/xmlenc#sha256"/>
        <DigestValue>ij/T4Ga2KnoNLBCOUWD/6Rr2FsgxzrZb6QVb5Rw1w10=</DigestValue>
      </Reference>
      <Reference URI="/xl/drawings/vmlDrawing5.vml?ContentType=application/vnd.openxmlformats-officedocument.vmlDrawing">
        <DigestMethod Algorithm="http://www.w3.org/2001/04/xmlenc#sha256"/>
        <DigestValue>MCllfE4Jd2zmaIp+ZKI17eJtSp+AEH95I5eA+uF+rs8=</DigestValue>
      </Reference>
      <Reference URI="/xl/drawings/vmlDrawing6.vml?ContentType=application/vnd.openxmlformats-officedocument.vmlDrawing">
        <DigestMethod Algorithm="http://www.w3.org/2001/04/xmlenc#sha256"/>
        <DigestValue>WITxodyE+yX4vQ/fNZeLhoo18tYB7HRk5my9Q4lV//Q=</DigestValue>
      </Reference>
      <Reference URI="/xl/drawings/vmlDrawing7.vml?ContentType=application/vnd.openxmlformats-officedocument.vmlDrawing">
        <DigestMethod Algorithm="http://www.w3.org/2001/04/xmlenc#sha256"/>
        <DigestValue>M8ScBugPlx2tCZIHbFhgJ/dD3ns/fwCY1oZprbOeG6s=</DigestValue>
      </Reference>
      <Reference URI="/xl/drawings/vmlDrawing8.vml?ContentType=application/vnd.openxmlformats-officedocument.vmlDrawing">
        <DigestMethod Algorithm="http://www.w3.org/2001/04/xmlenc#sha256"/>
        <DigestValue>jwWY6tZpiphBoU9d95XMDyC6jG8mFWPCiBJ+nbseKYU=</DigestValue>
      </Reference>
      <Reference URI="/xl/drawings/vmlDrawing9.vml?ContentType=application/vnd.openxmlformats-officedocument.vmlDrawing">
        <DigestMethod Algorithm="http://www.w3.org/2001/04/xmlenc#sha256"/>
        <DigestValue>j/PjCfFpJqitV61+1Zifk+ALwsZQbQKxjWXUjSzJMQw=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gr7V/L4yYu0lxw9izy8+mdsI1ceI19m49NiMvXuFtpA=</DigestValue>
      </Reference>
      <Reference URI="/xl/styles.xml?ContentType=application/vnd.openxmlformats-officedocument.spreadsheetml.styles+xml">
        <DigestMethod Algorithm="http://www.w3.org/2001/04/xmlenc#sha256"/>
        <DigestValue>qAXbRKa3kWKqJbSMVLU5wv34LFsHemnF12TSTLjA7go=</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sl4o5hd4Onm0vGZjb7+eA+fsBdinASCzlwfSbhmfg0A=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YKCUAZ3E1ubhwJaftViuMFMe7OIwg6LfzF6k9t7i6FA=</DigestValue>
      </Reference>
      <Reference URI="/xl/worksheets/sheet10.xml?ContentType=application/vnd.openxmlformats-officedocument.spreadsheetml.worksheet+xml">
        <DigestMethod Algorithm="http://www.w3.org/2001/04/xmlenc#sha256"/>
        <DigestValue>bHv1H97EVUiSVT/8MFGkL8O96WMkGNUmkHQDB+OJT2c=</DigestValue>
      </Reference>
      <Reference URI="/xl/worksheets/sheet11.xml?ContentType=application/vnd.openxmlformats-officedocument.spreadsheetml.worksheet+xml">
        <DigestMethod Algorithm="http://www.w3.org/2001/04/xmlenc#sha256"/>
        <DigestValue>PjpQy66rwEvbmV0ChQLxud6gjZe5X1bV6QPONkafTjw=</DigestValue>
      </Reference>
      <Reference URI="/xl/worksheets/sheet12.xml?ContentType=application/vnd.openxmlformats-officedocument.spreadsheetml.worksheet+xml">
        <DigestMethod Algorithm="http://www.w3.org/2001/04/xmlenc#sha256"/>
        <DigestValue>PCwYjiO5vSRrFR7kw0qTnUuEaOLekJI/fTQ0c5PXOOE=</DigestValue>
      </Reference>
      <Reference URI="/xl/worksheets/sheet13.xml?ContentType=application/vnd.openxmlformats-officedocument.spreadsheetml.worksheet+xml">
        <DigestMethod Algorithm="http://www.w3.org/2001/04/xmlenc#sha256"/>
        <DigestValue>AmQXFsFuCAqrwoUiFBPhCmIz3iFQeoqecOEwHpjVDnI=</DigestValue>
      </Reference>
      <Reference URI="/xl/worksheets/sheet2.xml?ContentType=application/vnd.openxmlformats-officedocument.spreadsheetml.worksheet+xml">
        <DigestMethod Algorithm="http://www.w3.org/2001/04/xmlenc#sha256"/>
        <DigestValue>/tR6k2AHEephYv4HUlvfmHEZcqXNNroZyhpZfDCCY3s=</DigestValue>
      </Reference>
      <Reference URI="/xl/worksheets/sheet3.xml?ContentType=application/vnd.openxmlformats-officedocument.spreadsheetml.worksheet+xml">
        <DigestMethod Algorithm="http://www.w3.org/2001/04/xmlenc#sha256"/>
        <DigestValue>/w8KHHpwC7xxUPyho9mxsB00BKyhQJ5R+SQQwC6FyX0=</DigestValue>
      </Reference>
      <Reference URI="/xl/worksheets/sheet4.xml?ContentType=application/vnd.openxmlformats-officedocument.spreadsheetml.worksheet+xml">
        <DigestMethod Algorithm="http://www.w3.org/2001/04/xmlenc#sha256"/>
        <DigestValue>3Dn6jAOsbSjYx3ezw76bm9vL59Nx7Vy/tWPB6XAyDJ0=</DigestValue>
      </Reference>
      <Reference URI="/xl/worksheets/sheet5.xml?ContentType=application/vnd.openxmlformats-officedocument.spreadsheetml.worksheet+xml">
        <DigestMethod Algorithm="http://www.w3.org/2001/04/xmlenc#sha256"/>
        <DigestValue>JzU7BNWkVs/ZPFCsr3Xy4GaatD+ktINfH0a40W7EED8=</DigestValue>
      </Reference>
      <Reference URI="/xl/worksheets/sheet6.xml?ContentType=application/vnd.openxmlformats-officedocument.spreadsheetml.worksheet+xml">
        <DigestMethod Algorithm="http://www.w3.org/2001/04/xmlenc#sha256"/>
        <DigestValue>CiDZHLq/0fOZ8bppx7a77sw/F+Lo0ADu2AGeOGH7jvg=</DigestValue>
      </Reference>
      <Reference URI="/xl/worksheets/sheet7.xml?ContentType=application/vnd.openxmlformats-officedocument.spreadsheetml.worksheet+xml">
        <DigestMethod Algorithm="http://www.w3.org/2001/04/xmlenc#sha256"/>
        <DigestValue>YaFRptqnR2s2AVjEQNC7WGwAM4nphkxaBSSHMI2EERo=</DigestValue>
      </Reference>
      <Reference URI="/xl/worksheets/sheet8.xml?ContentType=application/vnd.openxmlformats-officedocument.spreadsheetml.worksheet+xml">
        <DigestMethod Algorithm="http://www.w3.org/2001/04/xmlenc#sha256"/>
        <DigestValue>bTEGdm66RdpeQhcE3pewLbzYoHUgd4501omC/34M89A=</DigestValue>
      </Reference>
      <Reference URI="/xl/worksheets/sheet9.xml?ContentType=application/vnd.openxmlformats-officedocument.spreadsheetml.worksheet+xml">
        <DigestMethod Algorithm="http://www.w3.org/2001/04/xmlenc#sha256"/>
        <DigestValue>WorFxXDVdv+Y5IBa31a0VU6/bKYCpYHK0PYMqov9IJY=</DigestValue>
      </Reference>
    </Manifest>
    <SignatureProperties>
      <SignatureProperty Id="idSignatureTime" Target="#idPackageSignature">
        <mdssi:SignatureTime xmlns:mdssi="http://schemas.openxmlformats.org/package/2006/digital-signature">
          <mdssi:Format>YYYY-MM-DDThh:mm:ssTZD</mdssi:Format>
          <mdssi:Value>2026-04-06T09:11:05Z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2026-04-06T09:11:05Z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Sofiak, Anita</cp:lastModifiedBy>
  <dcterms:created xsi:type="dcterms:W3CDTF">2024-09-26T11:16:36Z</dcterms:created>
  <dcterms:modified xsi:type="dcterms:W3CDTF">2026-04-02T13:52:09Z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