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4.06\"/>
    </mc:Choice>
  </mc:AlternateContent>
  <bookViews>
    <workbookView xWindow="0" yWindow="0" windowWidth="28800" windowHeight="112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J2" i="9" l="1"/>
  <c r="M2" i="9" s="1"/>
  <c r="N2" i="9" s="1"/>
  <c r="J5" i="9"/>
  <c r="M5" i="9" s="1"/>
  <c r="N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M7" i="9" l="1"/>
  <c r="M6" i="9"/>
  <c r="N6" i="9" s="1"/>
  <c r="M4" i="9"/>
  <c r="M3" i="9"/>
  <c r="N3" i="9" s="1"/>
  <c r="F23" i="9"/>
  <c r="E19" i="9" l="1"/>
  <c r="J9" i="9"/>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N9" i="9" s="1"/>
  <c r="M12" i="9"/>
  <c r="G2" i="11"/>
  <c r="G1" i="11"/>
  <c r="T109" i="10"/>
  <c r="T110" i="10"/>
  <c r="T111" i="10"/>
  <c r="T112" i="10"/>
  <c r="T113" i="10"/>
  <c r="N14" i="9" l="1"/>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 r="E17" i="9" l="1"/>
  <c r="E18" i="9"/>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<sst xmlns="http://schemas.openxmlformats.org/spreadsheetml/2006/main" count="629" uniqueCount="158">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</sst>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4" fontId="23" fillId="0" borderId="0" applyFont="0" applyFill="0" applyBorder="0" applyAlignment="0" applyProtection="0"/>
    <xf numFmtId="165"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4" fontId="26" fillId="0" borderId="0" applyFont="0" applyFill="0" applyBorder="0" applyAlignment="0" applyProtection="0"/>
    <xf numFmtId="165"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5"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6"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6"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6"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5"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6" fontId="105" fillId="10" borderId="0" xfId="0" applyNumberFormat="1" applyFont="1" applyFill="1"/>
    <xf numFmtId="43" fontId="107" fillId="0" borderId="0" xfId="35" applyFont="1" applyFill="1" applyBorder="1"/>
    <xf numFmtId="166" fontId="108" fillId="0" borderId="0" xfId="0" applyNumberFormat="1" applyFont="1" applyFill="1" applyBorder="1"/>
    <xf numFmtId="166"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5"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6"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0" fontId="19" fillId="0" borderId="6" xfId="80" applyFont="1" applyFill="1" applyBorder="1" applyAlignment="1">
      <alignment horizontal="left" vertical="center" wrapText="1"/>
    </xf>
    <xf numFmtId="0" fontId="20"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0" fontId="85" fillId="0" borderId="6" xfId="80" applyFont="1" applyFill="1" applyBorder="1" applyAlignment="1">
      <alignment horizontal="left"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pplyProtection="1">
      <alignment horizontal="center" vertical="center"/>
      <protection hidden="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9" zoomScaleNormal="100" zoomScaleSheetLayoutView="100" workbookViewId="0">
      <selection activeCell="F53" sqref="F53"/>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66" t="s">
        <v>78</v>
      </c>
      <c r="C1" s="266"/>
      <c r="D1" s="266"/>
      <c r="E1" s="266"/>
      <c r="F1" s="266"/>
      <c r="G1" s="266"/>
      <c r="H1" s="100" t="s">
        <v>65</v>
      </c>
      <c r="I1" s="74"/>
      <c r="J1" s="61"/>
      <c r="L1" s="61"/>
      <c r="M1" s="81" t="s">
        <v>66</v>
      </c>
      <c r="N1" s="62" t="s">
        <v>67</v>
      </c>
    </row>
    <row r="2" spans="2:14" ht="25.5" customHeight="1">
      <c r="B2" s="267" t="s">
        <v>79</v>
      </c>
      <c r="C2" s="267"/>
      <c r="D2" s="267"/>
      <c r="E2" s="267"/>
      <c r="F2" s="267"/>
      <c r="G2" s="267"/>
      <c r="I2" s="73" t="s">
        <v>68</v>
      </c>
      <c r="J2" s="82">
        <f>G23</f>
        <v>46111</v>
      </c>
      <c r="K2" s="196"/>
      <c r="L2" s="62" t="s">
        <v>69</v>
      </c>
      <c r="M2" s="62">
        <f>DAY(J2)</f>
        <v>30</v>
      </c>
      <c r="N2" s="62" t="str">
        <f>IF(OR(M2=1,M2=11,M2=21),"st",IF(OR(M2=2,M2=12,M2=22),"nd",IF(OR(M2=3,M2=13,M2=23),"rd","th")))</f>
        <v>th</v>
      </c>
    </row>
    <row r="3" spans="2:14" ht="9.75" customHeight="1">
      <c r="G3" s="95"/>
      <c r="I3" s="74"/>
      <c r="J3" s="61"/>
      <c r="L3" s="62" t="s">
        <v>70</v>
      </c>
      <c r="M3" s="61">
        <f>MONTH(J2)</f>
        <v>3</v>
      </c>
      <c r="N3" s="61" t="str">
        <f>IF(M3=1,"Jan",IF(M3=2,"Feb",IF(M3=3,"Mar",IF(M3=4,"Apr",IF(M3=5,"May",IF(M3=6,"Jun",IF(M3=7,"Jul",IF(M3=8,"Aug",IF(M3=9,"Sep",IF(M3=10,"Oct",IF(M3=11,"Nov","Dec")))))))))))</f>
        <v>Mar</v>
      </c>
    </row>
    <row r="4" spans="2:14" ht="15.75">
      <c r="B4" s="268" t="s">
        <v>80</v>
      </c>
      <c r="C4" s="268"/>
      <c r="D4" s="268"/>
      <c r="E4" s="268"/>
      <c r="F4" s="268"/>
      <c r="G4" s="268"/>
      <c r="H4" s="100"/>
      <c r="I4" s="74"/>
      <c r="J4" s="61"/>
      <c r="L4" s="61" t="s">
        <v>71</v>
      </c>
      <c r="M4" s="63">
        <f>YEAR(J2)</f>
        <v>2026</v>
      </c>
      <c r="N4" s="63"/>
    </row>
    <row r="5" spans="2:14" ht="12.75" customHeight="1">
      <c r="C5" s="80"/>
      <c r="D5" s="80"/>
      <c r="E5" s="79" t="s">
        <v>81</v>
      </c>
      <c r="F5" s="80"/>
      <c r="G5" s="80"/>
      <c r="H5" s="100"/>
      <c r="I5" s="74" t="s">
        <v>72</v>
      </c>
      <c r="J5" s="83">
        <f>G23+1</f>
        <v>46112</v>
      </c>
      <c r="K5" s="197"/>
      <c r="L5" s="62" t="s">
        <v>69</v>
      </c>
      <c r="M5" s="82">
        <f>DAY(J5)</f>
        <v>31</v>
      </c>
      <c r="N5" s="62" t="str">
        <f>IF(OR(M5=1,M5=31,M5=21),"st",IF(OR(M5=2,M5=22),"nd",IF(OR(M5=3,M5=23),"rd","th")))</f>
        <v>st</v>
      </c>
    </row>
    <row r="6" spans="2:14" ht="6" customHeight="1">
      <c r="B6" s="79"/>
      <c r="C6" s="79"/>
      <c r="D6" s="79"/>
      <c r="E6" s="79"/>
      <c r="F6" s="79"/>
      <c r="G6" s="79"/>
      <c r="H6" s="100"/>
      <c r="I6" s="74"/>
      <c r="J6" s="61"/>
      <c r="L6" s="62" t="s">
        <v>70</v>
      </c>
      <c r="M6" s="61">
        <f>MONTH(J5)</f>
        <v>3</v>
      </c>
      <c r="N6" s="61" t="str">
        <f>IF(M6=1,"Jan",IF(M6=2,"Feb",IF(M6=3,"Mar",IF(M6=4,"Apr",IF(M6=5,"May",IF(M6=6,"Jun",IF(M6=7,"Jul",IF(M6=8,"Aug",IF(M6=9,"Sep",IF(M6=10,"Oct",IF(M6=11,"Nov","Dec")))))))))))</f>
        <v>Mar</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46118</v>
      </c>
      <c r="K9" s="196"/>
      <c r="L9" s="62" t="s">
        <v>69</v>
      </c>
      <c r="M9" s="62">
        <f>DAY(J9)</f>
        <v>6</v>
      </c>
      <c r="N9" s="62" t="str">
        <f>IF(OR(M9=1,M9=21,M9=31),"st",IF(OR(M9=2,M9=22),"nd",IF(OR(M9=3,M9=13,M9=23),"rd","th")))</f>
        <v>th</v>
      </c>
    </row>
    <row r="10" spans="2:14" ht="15.75">
      <c r="B10" s="97"/>
      <c r="C10" s="97"/>
      <c r="D10" s="102" t="s">
        <v>85</v>
      </c>
      <c r="E10" s="69" t="s">
        <v>86</v>
      </c>
      <c r="F10" s="99"/>
      <c r="G10" s="99"/>
      <c r="H10" s="100"/>
      <c r="I10" s="74"/>
      <c r="J10" s="61"/>
      <c r="L10" s="62" t="s">
        <v>70</v>
      </c>
      <c r="M10" s="61">
        <f>MONTH(J9)</f>
        <v>4</v>
      </c>
      <c r="N10" s="61" t="str">
        <f>IF(M10=1,"Jan",IF(M10=2,"Feb",IF(M10=3,"Mar",IF(M10=4,"Apr",IF(M10=5,"May",IF(M10=6,"Jun",IF(M10=7,"Jul",IF(M10=8,"Aug",IF(M10=9,"Sep",IF(M10=10,"Oct",IF(M10=11,"Nov","Dec")))))))))))</f>
        <v>Apr</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69" t="s">
        <v>120</v>
      </c>
      <c r="F13" s="269"/>
      <c r="G13" s="269"/>
      <c r="H13" s="190"/>
      <c r="I13" s="76"/>
      <c r="J13" s="64"/>
      <c r="K13" s="87"/>
      <c r="L13" s="64"/>
      <c r="M13" s="64"/>
      <c r="N13" s="64"/>
    </row>
    <row r="14" spans="2:14" s="106" customFormat="1" ht="32.1" customHeight="1">
      <c r="B14" s="103">
        <v>2</v>
      </c>
      <c r="C14" s="103"/>
      <c r="D14" s="104" t="s">
        <v>94</v>
      </c>
      <c r="E14" s="270" t="s">
        <v>95</v>
      </c>
      <c r="F14" s="270"/>
      <c r="G14" s="270"/>
      <c r="H14" s="190"/>
      <c r="I14" s="84" t="s">
        <v>73</v>
      </c>
      <c r="J14" s="85">
        <f>F23+1</f>
        <v>46119</v>
      </c>
      <c r="K14" s="200"/>
      <c r="L14" s="62" t="s">
        <v>69</v>
      </c>
      <c r="M14" s="62">
        <f>DAY(J14)</f>
        <v>7</v>
      </c>
      <c r="N14" s="62" t="str">
        <f>IF(OR(M14=1,M14=21,M9=31),"st",IF(OR(M14=2,M14=12,M14=22),"nd",IF(OR(M14=3,M14=13,M14=23),"rd","th")))</f>
        <v>th</v>
      </c>
    </row>
    <row r="15" spans="2:14" s="106" customFormat="1" ht="32.1" customHeight="1">
      <c r="B15" s="103">
        <v>3</v>
      </c>
      <c r="C15" s="103"/>
      <c r="D15" s="104" t="s">
        <v>96</v>
      </c>
      <c r="E15" s="107" t="s">
        <v>132</v>
      </c>
      <c r="F15" s="69"/>
      <c r="G15" s="69"/>
      <c r="H15" s="190"/>
      <c r="I15" s="77"/>
      <c r="J15" s="65"/>
      <c r="K15" s="201"/>
      <c r="L15" s="62" t="s">
        <v>70</v>
      </c>
      <c r="M15" s="61">
        <f>MONTH(J14)</f>
        <v>4</v>
      </c>
      <c r="N15" s="61" t="str">
        <f>IF(M15=1,"Jan",IF(M15=2,"Feb",IF(M15=3,"Mar",IF(M15=4,"Apr",IF(M15=5,"May",IF(M15=6,"Jun",IF(M15=7,"Jul",IF(M15=8,"Aug",IF(M15=9,"Sep",IF(M15=10,"Oct",IF(M15=11,"Nov","Dec")))))))))))</f>
        <v>Apr</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71" t="str">
        <f>"Tuần từ "&amp;$M$5&amp;"/"&amp;$M$6&amp;"/"&amp;$M$7&amp;" đến "&amp;$M$9&amp;"/"&amp;$M$10&amp;"/"&amp;$M$12&amp;""</f>
        <v>Tuần từ 31/3/2026 đến 6/4/2026</v>
      </c>
      <c r="F17" s="271"/>
      <c r="G17" s="271"/>
      <c r="H17" s="191"/>
      <c r="I17" s="105"/>
      <c r="J17" s="109"/>
      <c r="K17" s="199"/>
      <c r="L17" s="93"/>
      <c r="M17" s="96"/>
      <c r="N17" s="96"/>
    </row>
    <row r="18" spans="2:15" ht="15.95" customHeight="1">
      <c r="B18" s="110"/>
      <c r="C18" s="103"/>
      <c r="D18" s="111" t="s">
        <v>88</v>
      </c>
      <c r="E18" s="284" t="str">
        <f>"(period: from "&amp;$N$6&amp;" "&amp;$M$5&amp;$N$5&amp;" "&amp;$M$7&amp;" to "&amp;$N$10&amp;" "&amp;$M$9&amp;$N$9&amp;" "&amp;$M$12&amp;")"</f>
        <v>(period: from Mar 31st 2026 to Apr 6th 2026)</v>
      </c>
      <c r="F18" s="284"/>
      <c r="G18" s="112"/>
      <c r="H18" s="192"/>
      <c r="I18" s="84"/>
      <c r="J18" s="113"/>
      <c r="K18" s="87"/>
      <c r="L18" s="113"/>
      <c r="M18" s="113"/>
      <c r="N18" s="113"/>
    </row>
    <row r="19" spans="2:15" ht="15.95" customHeight="1">
      <c r="B19" s="110">
        <v>6</v>
      </c>
      <c r="C19" s="103"/>
      <c r="D19" s="114" t="s">
        <v>89</v>
      </c>
      <c r="E19" s="271">
        <f>F23</f>
        <v>46118</v>
      </c>
      <c r="F19" s="271"/>
      <c r="G19" s="271"/>
      <c r="H19" s="191"/>
      <c r="I19" s="84"/>
      <c r="J19" s="113"/>
      <c r="K19" s="87"/>
      <c r="L19" s="113"/>
      <c r="M19" s="113"/>
      <c r="N19" s="113"/>
    </row>
    <row r="20" spans="2:15" ht="15.95" customHeight="1">
      <c r="B20" s="110"/>
      <c r="C20" s="103"/>
      <c r="D20" s="111" t="s">
        <v>90</v>
      </c>
      <c r="E20" s="221">
        <f>E19</f>
        <v>46118</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74" t="s">
        <v>50</v>
      </c>
      <c r="D22" s="274"/>
      <c r="E22" s="274"/>
      <c r="F22" s="238" t="s">
        <v>51</v>
      </c>
      <c r="G22" s="238" t="s">
        <v>131</v>
      </c>
      <c r="H22" s="117"/>
      <c r="I22" s="117"/>
      <c r="J22" s="118"/>
      <c r="K22" s="201"/>
      <c r="L22" s="265">
        <f>G23</f>
        <v>46111</v>
      </c>
    </row>
    <row r="23" spans="2:15" ht="16.5" customHeight="1">
      <c r="B23" s="237"/>
      <c r="C23" s="237"/>
      <c r="D23" s="237"/>
      <c r="E23" s="237"/>
      <c r="F23" s="239">
        <f>G23+7</f>
        <v>46118</v>
      </c>
      <c r="G23" s="239">
        <v>46111</v>
      </c>
      <c r="H23" s="117"/>
      <c r="I23" s="117"/>
      <c r="J23" s="118"/>
      <c r="K23" s="201"/>
      <c r="L23" s="265"/>
      <c r="M23" s="96"/>
      <c r="N23" s="96"/>
    </row>
    <row r="24" spans="2:15" ht="27.75" customHeight="1">
      <c r="B24" s="122" t="s">
        <v>1</v>
      </c>
      <c r="C24" s="275" t="s">
        <v>99</v>
      </c>
      <c r="D24" s="275"/>
      <c r="E24" s="275"/>
      <c r="F24" s="240"/>
      <c r="G24" s="240"/>
      <c r="I24" s="113"/>
      <c r="J24" s="113"/>
      <c r="K24" s="87"/>
      <c r="L24" s="113"/>
      <c r="M24" s="113"/>
    </row>
    <row r="25" spans="2:15" ht="32.25" customHeight="1">
      <c r="B25" s="123">
        <v>1</v>
      </c>
      <c r="C25" s="275" t="s">
        <v>100</v>
      </c>
      <c r="D25" s="275"/>
      <c r="E25" s="275"/>
      <c r="F25" s="124"/>
      <c r="G25" s="124"/>
      <c r="H25" s="189" t="s">
        <v>74</v>
      </c>
      <c r="I25" s="179">
        <v>5700000</v>
      </c>
      <c r="J25" s="162"/>
      <c r="K25" s="202"/>
      <c r="L25" s="163"/>
      <c r="M25" s="163"/>
    </row>
    <row r="26" spans="2:15" ht="20.100000000000001" customHeight="1">
      <c r="B26" s="123">
        <v>1.1000000000000001</v>
      </c>
      <c r="C26" s="123"/>
      <c r="D26" s="276" t="s">
        <v>60</v>
      </c>
      <c r="E26" s="276"/>
      <c r="F26" s="147">
        <f>G30</f>
        <v>98163200938</v>
      </c>
      <c r="G26" s="147">
        <v>93526777231</v>
      </c>
      <c r="H26" s="189" t="s">
        <v>75</v>
      </c>
      <c r="I26" s="179">
        <v>5700000</v>
      </c>
      <c r="J26" s="163"/>
      <c r="K26" s="202"/>
      <c r="L26" s="164">
        <v>67245907685</v>
      </c>
      <c r="M26" s="165">
        <f>L26-G26</f>
        <v>-26280869546</v>
      </c>
      <c r="O26" s="143"/>
    </row>
    <row r="27" spans="2:15" ht="20.100000000000001" customHeight="1">
      <c r="B27" s="125">
        <v>1.2</v>
      </c>
      <c r="C27" s="125"/>
      <c r="D27" s="277" t="s">
        <v>61</v>
      </c>
      <c r="E27" s="277"/>
      <c r="F27" s="148">
        <f>G31</f>
        <v>1344701382</v>
      </c>
      <c r="G27" s="148">
        <v>1281188729</v>
      </c>
      <c r="H27" s="189" t="s">
        <v>77</v>
      </c>
      <c r="I27" s="180">
        <v>0</v>
      </c>
      <c r="J27" s="166"/>
      <c r="K27" s="203"/>
      <c r="L27" s="164">
        <v>1067395360</v>
      </c>
      <c r="M27" s="165">
        <f t="shared" ref="M27:M54" si="0">L27-G27</f>
        <v>-213793369</v>
      </c>
      <c r="O27" s="143"/>
    </row>
    <row r="28" spans="2:15" ht="20.100000000000001" customHeight="1">
      <c r="B28" s="125">
        <v>1.3</v>
      </c>
      <c r="C28" s="125"/>
      <c r="D28" s="277" t="s">
        <v>62</v>
      </c>
      <c r="E28" s="277"/>
      <c r="F28" s="222">
        <f>G32</f>
        <v>13447.01382</v>
      </c>
      <c r="G28" s="222">
        <v>12811.887290000001</v>
      </c>
      <c r="I28" s="181"/>
      <c r="J28" s="163"/>
      <c r="K28" s="202"/>
      <c r="L28" s="164">
        <v>10673.953600000001</v>
      </c>
      <c r="M28" s="165">
        <f>L28-G28</f>
        <v>-2137.9336899999998</v>
      </c>
      <c r="O28" s="143"/>
    </row>
    <row r="29" spans="2:15" ht="33" customHeight="1">
      <c r="B29" s="125">
        <v>2</v>
      </c>
      <c r="C29" s="273" t="s">
        <v>101</v>
      </c>
      <c r="D29" s="273"/>
      <c r="E29" s="273"/>
      <c r="F29" s="148"/>
      <c r="G29" s="148"/>
      <c r="I29" s="181">
        <f>F23</f>
        <v>46118</v>
      </c>
      <c r="J29" s="167"/>
      <c r="K29" s="204"/>
      <c r="L29" s="164"/>
      <c r="M29" s="165">
        <f t="shared" si="0"/>
        <v>0</v>
      </c>
      <c r="N29" s="143"/>
    </row>
    <row r="30" spans="2:15" ht="20.100000000000001" customHeight="1" thickBot="1">
      <c r="B30" s="125">
        <v>2.1</v>
      </c>
      <c r="C30" s="125"/>
      <c r="D30" s="277" t="s">
        <v>60</v>
      </c>
      <c r="E30" s="277"/>
      <c r="F30" s="148">
        <v>99008052074</v>
      </c>
      <c r="G30" s="148">
        <v>98163200938</v>
      </c>
      <c r="H30" s="189" t="s">
        <v>41</v>
      </c>
      <c r="I30" s="182">
        <v>72193296117</v>
      </c>
      <c r="J30" s="168"/>
      <c r="K30" s="205"/>
      <c r="L30" s="164">
        <v>68038278888</v>
      </c>
      <c r="M30" s="165">
        <f t="shared" si="0"/>
        <v>-30124922050</v>
      </c>
      <c r="N30" s="143"/>
    </row>
    <row r="31" spans="2:15" ht="20.100000000000001" customHeight="1" thickBot="1">
      <c r="B31" s="125">
        <v>2.2000000000000002</v>
      </c>
      <c r="C31" s="125"/>
      <c r="D31" s="277" t="s">
        <v>61</v>
      </c>
      <c r="E31" s="277"/>
      <c r="F31" s="148">
        <v>1356274685</v>
      </c>
      <c r="G31" s="148">
        <v>1344701382</v>
      </c>
      <c r="I31" s="182"/>
      <c r="J31" s="168"/>
      <c r="K31" s="205"/>
      <c r="L31" s="164">
        <v>1079972680</v>
      </c>
      <c r="M31" s="165">
        <f t="shared" si="0"/>
        <v>-264728702</v>
      </c>
      <c r="N31" s="143"/>
    </row>
    <row r="32" spans="2:15" ht="20.100000000000001" customHeight="1" thickBot="1">
      <c r="B32" s="125">
        <v>2.2999999999999998</v>
      </c>
      <c r="C32" s="125"/>
      <c r="D32" s="277" t="s">
        <v>62</v>
      </c>
      <c r="E32" s="277"/>
      <c r="F32" s="241">
        <v>13562.74685</v>
      </c>
      <c r="G32" s="222">
        <v>13447.01382</v>
      </c>
      <c r="H32" s="189" t="s">
        <v>112</v>
      </c>
      <c r="I32" s="183">
        <v>57</v>
      </c>
      <c r="J32" s="168"/>
      <c r="K32" s="205"/>
      <c r="L32" s="164">
        <v>10799.7268</v>
      </c>
      <c r="M32" s="165">
        <f t="shared" si="0"/>
        <v>-2647.2870199999998</v>
      </c>
      <c r="N32" s="143"/>
      <c r="O32" s="232"/>
    </row>
    <row r="33" spans="2:15" ht="35.1" customHeight="1" thickBot="1">
      <c r="B33" s="125">
        <v>3</v>
      </c>
      <c r="C33" s="272" t="s">
        <v>92</v>
      </c>
      <c r="D33" s="273"/>
      <c r="E33" s="273"/>
      <c r="F33" s="148">
        <f>F30-F26</f>
        <v>844851136</v>
      </c>
      <c r="G33" s="148">
        <v>4636423707</v>
      </c>
      <c r="I33" s="183"/>
      <c r="J33" s="168"/>
      <c r="K33" s="205"/>
      <c r="L33" s="164">
        <v>792371203</v>
      </c>
      <c r="M33" s="165">
        <f t="shared" si="0"/>
        <v>-3844052504</v>
      </c>
      <c r="N33" s="143"/>
    </row>
    <row r="34" spans="2:15" ht="27" customHeight="1" thickBot="1">
      <c r="B34" s="125">
        <v>3.1</v>
      </c>
      <c r="C34" s="242"/>
      <c r="D34" s="285" t="s">
        <v>91</v>
      </c>
      <c r="E34" s="285"/>
      <c r="F34" s="148">
        <f>F33-F35</f>
        <v>844851136</v>
      </c>
      <c r="G34" s="148">
        <v>4636423707</v>
      </c>
      <c r="H34" s="189" t="s">
        <v>113</v>
      </c>
      <c r="I34" s="184">
        <v>1266549054</v>
      </c>
      <c r="J34" s="168"/>
      <c r="K34" s="205"/>
      <c r="L34" s="164">
        <v>792371203</v>
      </c>
      <c r="M34" s="165">
        <f t="shared" si="0"/>
        <v>-3844052504</v>
      </c>
      <c r="N34" s="143"/>
    </row>
    <row r="35" spans="2:15" ht="27.75" customHeight="1" thickBot="1">
      <c r="B35" s="125">
        <v>3.2</v>
      </c>
      <c r="C35" s="243"/>
      <c r="D35" s="285" t="s">
        <v>76</v>
      </c>
      <c r="E35" s="285"/>
      <c r="F35" s="148"/>
      <c r="G35" s="148"/>
      <c r="I35" s="184"/>
      <c r="J35" s="168"/>
      <c r="K35" s="205"/>
      <c r="L35" s="164"/>
      <c r="M35" s="165">
        <f t="shared" si="0"/>
        <v>0</v>
      </c>
      <c r="N35" s="143"/>
    </row>
    <row r="36" spans="2:15" ht="27" customHeight="1" thickBot="1">
      <c r="B36" s="125">
        <v>3.3</v>
      </c>
      <c r="C36" s="243"/>
      <c r="D36" s="285" t="s">
        <v>52</v>
      </c>
      <c r="E36" s="285"/>
      <c r="F36" s="146"/>
      <c r="G36" s="149"/>
      <c r="H36" s="189" t="s">
        <v>114</v>
      </c>
      <c r="I36" s="185">
        <v>12665.49</v>
      </c>
      <c r="J36" s="169"/>
      <c r="K36" s="205"/>
      <c r="L36" s="164"/>
      <c r="M36" s="165">
        <f t="shared" si="0"/>
        <v>0</v>
      </c>
      <c r="O36" s="143"/>
    </row>
    <row r="37" spans="2:15" ht="32.1" customHeight="1">
      <c r="B37" s="125">
        <v>4</v>
      </c>
      <c r="C37" s="286" t="s">
        <v>102</v>
      </c>
      <c r="D37" s="286"/>
      <c r="E37" s="286"/>
      <c r="F37" s="223">
        <f>F32-F28</f>
        <v>115.73302999999942</v>
      </c>
      <c r="G37" s="223">
        <v>635.12652999999955</v>
      </c>
      <c r="I37" s="186"/>
      <c r="J37" s="170"/>
      <c r="K37" s="205"/>
      <c r="L37" s="164">
        <v>125.7732</v>
      </c>
      <c r="M37" s="165">
        <f t="shared" si="0"/>
        <v>-509.35332999999957</v>
      </c>
      <c r="O37" s="233"/>
    </row>
    <row r="38" spans="2:15" ht="32.1" customHeight="1">
      <c r="B38" s="125">
        <v>5</v>
      </c>
      <c r="C38" s="273" t="s">
        <v>103</v>
      </c>
      <c r="D38" s="273"/>
      <c r="E38" s="273"/>
      <c r="F38" s="244"/>
      <c r="G38" s="244"/>
      <c r="I38" s="187">
        <v>736543004</v>
      </c>
      <c r="J38" s="172"/>
      <c r="K38" s="205"/>
      <c r="L38" s="164"/>
      <c r="M38" s="165">
        <f t="shared" si="0"/>
        <v>0</v>
      </c>
      <c r="O38" s="143"/>
    </row>
    <row r="39" spans="2:15" ht="20.100000000000001" customHeight="1">
      <c r="B39" s="125">
        <v>5.0999999999999996</v>
      </c>
      <c r="C39" s="243"/>
      <c r="D39" s="277" t="s">
        <v>56</v>
      </c>
      <c r="E39" s="277"/>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7" t="s">
        <v>57</v>
      </c>
      <c r="E40" s="277"/>
      <c r="F40" s="148">
        <v>54222704675</v>
      </c>
      <c r="G40" s="148">
        <v>54222704675</v>
      </c>
      <c r="H40" s="194"/>
      <c r="I40" s="188">
        <v>12400</v>
      </c>
      <c r="J40" s="173"/>
      <c r="K40" s="205"/>
      <c r="L40" s="164">
        <v>54222704675</v>
      </c>
      <c r="M40" s="165">
        <f t="shared" si="0"/>
        <v>0</v>
      </c>
      <c r="O40" s="143"/>
    </row>
    <row r="41" spans="2:15" ht="32.1" customHeight="1">
      <c r="B41" s="125">
        <v>6</v>
      </c>
      <c r="C41" s="287" t="s">
        <v>110</v>
      </c>
      <c r="D41" s="286"/>
      <c r="E41" s="286"/>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3" t="s">
        <v>104</v>
      </c>
      <c r="D45" s="273"/>
      <c r="E45" s="273"/>
      <c r="F45" s="247"/>
      <c r="G45" s="247"/>
      <c r="I45" s="176"/>
      <c r="J45" s="170"/>
      <c r="K45" s="206"/>
      <c r="L45" s="170"/>
      <c r="M45" s="165">
        <f t="shared" si="0"/>
        <v>0</v>
      </c>
      <c r="O45" s="143"/>
    </row>
    <row r="46" spans="2:15" ht="32.1" customHeight="1">
      <c r="B46" s="125">
        <v>1</v>
      </c>
      <c r="C46" s="273" t="s">
        <v>105</v>
      </c>
      <c r="D46" s="273"/>
      <c r="E46" s="273"/>
      <c r="F46" s="126">
        <f>G47</f>
        <v>13500</v>
      </c>
      <c r="G46" s="126">
        <v>13540</v>
      </c>
      <c r="I46" s="167"/>
      <c r="J46" s="170"/>
      <c r="K46" s="206"/>
      <c r="L46" s="170">
        <v>10580</v>
      </c>
      <c r="M46" s="165">
        <f t="shared" si="0"/>
        <v>-2960</v>
      </c>
      <c r="O46" s="143"/>
    </row>
    <row r="47" spans="2:15" ht="32.1" customHeight="1">
      <c r="B47" s="125">
        <v>2</v>
      </c>
      <c r="C47" s="273" t="s">
        <v>106</v>
      </c>
      <c r="D47" s="273"/>
      <c r="E47" s="273"/>
      <c r="F47" s="236">
        <v>13820</v>
      </c>
      <c r="G47" s="126">
        <v>13500</v>
      </c>
      <c r="I47" s="177"/>
      <c r="J47" s="170"/>
      <c r="K47" s="206"/>
      <c r="L47" s="170">
        <v>10990</v>
      </c>
      <c r="M47" s="165">
        <f t="shared" si="0"/>
        <v>-2510</v>
      </c>
      <c r="O47" s="264"/>
    </row>
    <row r="48" spans="2:15" ht="32.1" customHeight="1">
      <c r="B48" s="125">
        <v>3</v>
      </c>
      <c r="C48" s="273" t="s">
        <v>107</v>
      </c>
      <c r="D48" s="273"/>
      <c r="E48" s="273"/>
      <c r="F48" s="160">
        <f>F47-F46</f>
        <v>320</v>
      </c>
      <c r="G48" s="160">
        <v>-40</v>
      </c>
      <c r="I48" s="178"/>
      <c r="J48" s="170"/>
      <c r="K48" s="206"/>
      <c r="L48" s="170">
        <v>410</v>
      </c>
      <c r="M48" s="165">
        <f t="shared" si="0"/>
        <v>450</v>
      </c>
      <c r="O48" s="143"/>
    </row>
    <row r="49" spans="2:16" ht="32.1" customHeight="1">
      <c r="B49" s="282">
        <v>4</v>
      </c>
      <c r="C49" s="273" t="s">
        <v>108</v>
      </c>
      <c r="D49" s="273"/>
      <c r="E49" s="273"/>
      <c r="F49" s="247"/>
      <c r="G49" s="263"/>
      <c r="I49" s="165"/>
      <c r="J49" s="170"/>
      <c r="K49" s="206"/>
      <c r="L49" s="170"/>
      <c r="M49" s="165">
        <f t="shared" si="0"/>
        <v>0</v>
      </c>
      <c r="O49" s="143"/>
    </row>
    <row r="50" spans="2:16" ht="15.95" customHeight="1">
      <c r="B50" s="282"/>
      <c r="C50" s="243"/>
      <c r="D50" s="277" t="s">
        <v>58</v>
      </c>
      <c r="E50" s="277"/>
      <c r="F50" s="140">
        <f>F47-F32</f>
        <v>257.25315000000046</v>
      </c>
      <c r="G50" s="140">
        <v>52.986179999999877</v>
      </c>
      <c r="I50" s="165"/>
      <c r="J50" s="170"/>
      <c r="K50" s="206"/>
      <c r="L50" s="170">
        <v>-1.926499999999578</v>
      </c>
      <c r="M50" s="165">
        <f t="shared" si="0"/>
        <v>-54.912679999999455</v>
      </c>
      <c r="O50" s="143"/>
      <c r="P50" s="232"/>
    </row>
    <row r="51" spans="2:16" ht="15.95" customHeight="1">
      <c r="B51" s="282"/>
      <c r="C51" s="243"/>
      <c r="D51" s="277" t="s">
        <v>59</v>
      </c>
      <c r="E51" s="277"/>
      <c r="F51" s="128">
        <f>F47/F32-1</f>
        <v>1.8967628965219641E-2</v>
      </c>
      <c r="G51" s="128">
        <v>3.9403677804801251E-3</v>
      </c>
      <c r="H51" s="193"/>
      <c r="I51" s="165"/>
      <c r="J51" s="163"/>
      <c r="K51" s="202"/>
      <c r="L51" s="163">
        <v>-1.7526500017983615E-4</v>
      </c>
      <c r="M51" s="165">
        <f t="shared" si="0"/>
        <v>-4.1156327806599613E-3</v>
      </c>
      <c r="O51" s="143"/>
    </row>
    <row r="52" spans="2:16" ht="31.5" customHeight="1">
      <c r="B52" s="282">
        <v>5</v>
      </c>
      <c r="C52" s="273" t="s">
        <v>109</v>
      </c>
      <c r="D52" s="273"/>
      <c r="E52" s="273"/>
      <c r="F52" s="247"/>
      <c r="G52" s="247"/>
      <c r="I52" s="188"/>
      <c r="J52" s="163"/>
      <c r="K52" s="202"/>
      <c r="L52" s="163"/>
      <c r="M52" s="165">
        <f t="shared" si="0"/>
        <v>0</v>
      </c>
      <c r="O52" s="143"/>
    </row>
    <row r="53" spans="2:16" ht="15.95" customHeight="1">
      <c r="B53" s="282"/>
      <c r="C53" s="243"/>
      <c r="D53" s="277" t="s">
        <v>56</v>
      </c>
      <c r="E53" s="277"/>
      <c r="F53" s="262">
        <v>15400</v>
      </c>
      <c r="G53" s="126">
        <v>15400</v>
      </c>
      <c r="H53" s="189" t="s">
        <v>115</v>
      </c>
      <c r="I53" s="188">
        <v>16930</v>
      </c>
      <c r="J53" s="173"/>
      <c r="K53" s="205">
        <f>F53-I53</f>
        <v>-1530</v>
      </c>
      <c r="L53" s="163">
        <v>10750</v>
      </c>
      <c r="M53" s="165">
        <f t="shared" si="0"/>
        <v>-4650</v>
      </c>
      <c r="O53" s="143"/>
    </row>
    <row r="54" spans="2:16" ht="15.95" customHeight="1">
      <c r="B54" s="282"/>
      <c r="C54" s="243"/>
      <c r="D54" s="277" t="s">
        <v>57</v>
      </c>
      <c r="E54" s="277"/>
      <c r="F54" s="262">
        <v>8710</v>
      </c>
      <c r="G54" s="126">
        <v>8710</v>
      </c>
      <c r="H54" s="189" t="s">
        <v>116</v>
      </c>
      <c r="I54" s="188">
        <v>10820</v>
      </c>
      <c r="J54" s="161"/>
      <c r="K54" s="205">
        <f>F54-I54</f>
        <v>-2110</v>
      </c>
      <c r="L54" s="68">
        <v>8710</v>
      </c>
      <c r="M54" s="165">
        <f t="shared" si="0"/>
        <v>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8" t="s">
        <v>53</v>
      </c>
      <c r="C57" s="278"/>
      <c r="D57" s="278"/>
      <c r="E57" s="132"/>
      <c r="F57" s="279" t="s">
        <v>157</v>
      </c>
      <c r="G57" s="279"/>
      <c r="H57" s="190"/>
      <c r="I57" s="88"/>
      <c r="J57" s="92"/>
      <c r="K57" s="209"/>
      <c r="L57" s="120"/>
      <c r="M57" s="120"/>
    </row>
    <row r="58" spans="2:16" ht="15" customHeight="1">
      <c r="B58" s="280" t="s">
        <v>54</v>
      </c>
      <c r="C58" s="280"/>
      <c r="D58" s="280"/>
      <c r="E58" s="133"/>
      <c r="F58" s="281" t="s">
        <v>55</v>
      </c>
      <c r="G58" s="281"/>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83"/>
      <c r="K62" s="283"/>
      <c r="L62" s="283"/>
      <c r="M62" s="121"/>
    </row>
    <row r="63" spans="2:16" ht="15.75">
      <c r="B63" s="288"/>
      <c r="C63" s="288"/>
      <c r="D63" s="288"/>
      <c r="E63" s="289"/>
      <c r="F63" s="289"/>
      <c r="G63" s="289"/>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83"/>
      <c r="K65" s="283"/>
      <c r="L65" s="283"/>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90"/>
      <c r="K67" s="290"/>
      <c r="L67" s="290"/>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91" t="s">
        <v>123</v>
      </c>
      <c r="G72" s="291"/>
      <c r="H72" s="190"/>
      <c r="I72" s="120"/>
      <c r="J72" s="120"/>
      <c r="K72" s="210"/>
      <c r="L72" s="121"/>
      <c r="M72" s="121"/>
    </row>
    <row r="73" spans="2:13" ht="50.25" hidden="1" customHeight="1">
      <c r="B73" s="216"/>
      <c r="C73" s="216"/>
      <c r="D73" s="216"/>
      <c r="E73" s="216"/>
      <c r="F73" s="291" t="s">
        <v>124</v>
      </c>
      <c r="G73" s="291"/>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92" t="s">
        <v>127</v>
      </c>
      <c r="G76" s="292"/>
      <c r="I76" s="120"/>
    </row>
    <row r="77" spans="2:13" ht="49.5" customHeight="1">
      <c r="B77" s="216"/>
      <c r="C77" s="216"/>
      <c r="D77" s="216"/>
      <c r="E77" s="216"/>
      <c r="F77" s="292" t="s">
        <v>128</v>
      </c>
      <c r="G77" s="292"/>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J67:L67"/>
    <mergeCell ref="F73:G73"/>
    <mergeCell ref="F77:G77"/>
    <mergeCell ref="F72:G72"/>
    <mergeCell ref="F76:G76"/>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B57:D57"/>
    <mergeCell ref="F57:G57"/>
    <mergeCell ref="B58:D58"/>
    <mergeCell ref="F58:G58"/>
    <mergeCell ref="C47:E47"/>
    <mergeCell ref="B49:B51"/>
    <mergeCell ref="C49:E49"/>
    <mergeCell ref="D50:E50"/>
    <mergeCell ref="D51:E51"/>
    <mergeCell ref="B52:B54"/>
    <mergeCell ref="C52:E52"/>
    <mergeCell ref="D53:E53"/>
    <mergeCell ref="D54:E54"/>
    <mergeCell ref="C33:E33"/>
    <mergeCell ref="C22:E22"/>
    <mergeCell ref="C24:E24"/>
    <mergeCell ref="C25:E25"/>
    <mergeCell ref="D26:E26"/>
    <mergeCell ref="D27:E27"/>
    <mergeCell ref="D28:E28"/>
    <mergeCell ref="C29:E29"/>
    <mergeCell ref="D30:E30"/>
    <mergeCell ref="D31:E31"/>
    <mergeCell ref="D32:E32"/>
    <mergeCell ref="L22:L23"/>
    <mergeCell ref="B1:G1"/>
    <mergeCell ref="B2:G2"/>
    <mergeCell ref="B4:G4"/>
    <mergeCell ref="E13:G13"/>
    <mergeCell ref="E14:G14"/>
    <mergeCell ref="E17:G17"/>
    <mergeCell ref="E19:G19"/>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9" t="s">
        <v>0</v>
      </c>
      <c r="B1" s="299" t="s">
        <v>69</v>
      </c>
      <c r="C1" s="299" t="s">
        <v>133</v>
      </c>
      <c r="D1" s="297" t="s">
        <v>134</v>
      </c>
      <c r="E1" s="297" t="s">
        <v>135</v>
      </c>
      <c r="F1" s="297" t="s">
        <v>136</v>
      </c>
      <c r="G1" s="297" t="s">
        <v>137</v>
      </c>
      <c r="H1" s="297" t="s">
        <v>138</v>
      </c>
      <c r="I1" s="297" t="s">
        <v>139</v>
      </c>
      <c r="J1" s="293" t="s">
        <v>140</v>
      </c>
      <c r="K1" s="294"/>
      <c r="L1" s="293" t="s">
        <v>141</v>
      </c>
      <c r="M1" s="294"/>
      <c r="N1" s="293" t="s">
        <v>142</v>
      </c>
      <c r="O1" s="294"/>
      <c r="P1" s="293" t="s">
        <v>143</v>
      </c>
      <c r="Q1" s="294"/>
      <c r="R1" s="295" t="s">
        <v>144</v>
      </c>
      <c r="S1" s="231">
        <f>MAX($S$3:$S$367)</f>
        <v>14240</v>
      </c>
      <c r="U1" s="236">
        <f>INDEX('MIN MAX'!A1:S376,MATCH(MAX(B1:B376),B1:B376,0),19)</f>
        <v>13570</v>
      </c>
    </row>
    <row r="2" spans="1:21">
      <c r="A2" s="300"/>
      <c r="B2" s="300"/>
      <c r="C2" s="300"/>
      <c r="D2" s="298"/>
      <c r="E2" s="298"/>
      <c r="F2" s="298"/>
      <c r="G2" s="298"/>
      <c r="H2" s="298"/>
      <c r="I2" s="298"/>
      <c r="J2" s="224" t="s">
        <v>145</v>
      </c>
      <c r="K2" s="225" t="s">
        <v>146</v>
      </c>
      <c r="L2" s="225" t="s">
        <v>147</v>
      </c>
      <c r="M2" s="225" t="s">
        <v>148</v>
      </c>
      <c r="N2" s="225" t="s">
        <v>147</v>
      </c>
      <c r="O2" s="225" t="s">
        <v>148</v>
      </c>
      <c r="P2" s="225" t="s">
        <v>147</v>
      </c>
      <c r="Q2" s="225" t="s">
        <v>148</v>
      </c>
      <c r="R2" s="296"/>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F1:F2"/>
    <mergeCell ref="A1:A2"/>
    <mergeCell ref="B1:B2"/>
    <mergeCell ref="C1:C2"/>
    <mergeCell ref="D1:D2"/>
    <mergeCell ref="E1:E2"/>
    <mergeCell ref="P1:Q1"/>
    <mergeCell ref="R1:R2"/>
    <mergeCell ref="G1:G2"/>
    <mergeCell ref="H1:H2"/>
    <mergeCell ref="I1:I2"/>
    <mergeCell ref="J1:K1"/>
    <mergeCell ref="L1:M1"/>
    <mergeCell ref="N1:O1"/>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01" t="s">
        <v>25</v>
      </c>
      <c r="B1" s="302"/>
      <c r="C1" s="302"/>
      <c r="D1" s="302"/>
      <c r="E1" s="302"/>
      <c r="F1" s="18"/>
      <c r="G1" s="18"/>
      <c r="H1" s="18"/>
      <c r="I1" s="18"/>
      <c r="J1" s="18"/>
      <c r="K1" s="18"/>
      <c r="L1" s="18"/>
      <c r="M1" s="18"/>
      <c r="N1" s="18"/>
    </row>
    <row r="2" spans="1:14" ht="31.5" customHeight="1">
      <c r="A2" s="303" t="s">
        <v>24</v>
      </c>
      <c r="B2" s="304"/>
      <c r="C2" s="304"/>
      <c r="D2" s="304"/>
      <c r="E2" s="304"/>
      <c r="F2" s="30"/>
      <c r="G2" s="30"/>
      <c r="H2" s="30"/>
      <c r="I2" s="30"/>
      <c r="J2" s="18"/>
      <c r="K2" s="18"/>
      <c r="L2" s="18"/>
      <c r="M2" s="18"/>
      <c r="N2" s="18"/>
    </row>
    <row r="5" spans="1:14" ht="44.25" customHeight="1">
      <c r="A5" s="305" t="s">
        <v>26</v>
      </c>
      <c r="B5" s="306"/>
      <c r="C5" s="306"/>
      <c r="D5" s="306"/>
      <c r="E5" s="306"/>
      <c r="F5" s="40"/>
      <c r="G5" s="40"/>
      <c r="H5" s="40"/>
      <c r="I5" s="40"/>
      <c r="J5" s="20"/>
      <c r="K5" s="20"/>
      <c r="L5" s="20"/>
      <c r="M5" s="20"/>
      <c r="N5" s="20"/>
    </row>
    <row r="6" spans="1:14" ht="15.75">
      <c r="A6" s="304" t="e">
        <f>#REF!</f>
        <v>#REF!</v>
      </c>
      <c r="B6" s="304"/>
      <c r="C6" s="304"/>
      <c r="D6" s="304"/>
      <c r="E6" s="304"/>
      <c r="F6" s="30"/>
      <c r="G6" s="30"/>
      <c r="H6" s="30"/>
      <c r="I6" s="30"/>
      <c r="J6" s="20"/>
      <c r="K6" s="20"/>
      <c r="L6" s="20"/>
      <c r="M6" s="20"/>
      <c r="N6" s="20"/>
    </row>
    <row r="7" spans="1:14" ht="15.75">
      <c r="A7" s="304" t="e">
        <f>#REF!</f>
        <v>#REF!</v>
      </c>
      <c r="B7" s="304"/>
      <c r="C7" s="304"/>
      <c r="D7" s="304"/>
      <c r="E7" s="304"/>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10">
        <v>1</v>
      </c>
      <c r="B9" s="310"/>
      <c r="C9" s="51" t="s">
        <v>17</v>
      </c>
      <c r="D9" s="22" t="e">
        <f>#REF!</f>
        <v>#REF!</v>
      </c>
    </row>
    <row r="10" spans="1:14" ht="15" customHeight="1">
      <c r="A10" s="310"/>
      <c r="B10" s="310"/>
      <c r="C10" s="48" t="s">
        <v>18</v>
      </c>
      <c r="D10" s="50" t="e">
        <f>#REF!</f>
        <v>#REF!</v>
      </c>
    </row>
    <row r="11" spans="1:14" ht="15" customHeight="1">
      <c r="A11" s="310">
        <v>2</v>
      </c>
      <c r="B11" s="310"/>
      <c r="C11" s="51" t="s">
        <v>19</v>
      </c>
      <c r="D11" s="22" t="e">
        <f>#REF!</f>
        <v>#REF!</v>
      </c>
    </row>
    <row r="12" spans="1:14" ht="15" customHeight="1">
      <c r="A12" s="310"/>
      <c r="B12" s="310"/>
      <c r="C12" s="47" t="s">
        <v>20</v>
      </c>
      <c r="D12" s="50" t="e">
        <f>#REF!</f>
        <v>#REF!</v>
      </c>
    </row>
    <row r="13" spans="1:14" ht="15" customHeight="1">
      <c r="A13" s="310">
        <v>3</v>
      </c>
      <c r="B13" s="310"/>
      <c r="C13" s="51" t="s">
        <v>21</v>
      </c>
      <c r="D13" s="22" t="e">
        <f>#REF!</f>
        <v>#REF!</v>
      </c>
    </row>
    <row r="14" spans="1:14" ht="15" customHeight="1">
      <c r="A14" s="310"/>
      <c r="B14" s="310"/>
      <c r="C14" s="48" t="s">
        <v>22</v>
      </c>
      <c r="D14" s="50" t="e">
        <f>#REF!</f>
        <v>#REF!</v>
      </c>
    </row>
    <row r="15" spans="1:14" ht="15" customHeight="1">
      <c r="A15" s="313">
        <v>4</v>
      </c>
      <c r="B15" s="313"/>
      <c r="C15" s="52" t="s">
        <v>16</v>
      </c>
      <c r="D15" s="22" t="e">
        <f>#REF!</f>
        <v>#REF!</v>
      </c>
    </row>
    <row r="16" spans="1:14" ht="15" customHeight="1">
      <c r="A16" s="313"/>
      <c r="B16" s="313"/>
      <c r="C16" s="49" t="s">
        <v>23</v>
      </c>
      <c r="D16" s="50" t="s">
        <v>39</v>
      </c>
    </row>
    <row r="17" spans="1:11">
      <c r="A17" s="1"/>
      <c r="B17" s="1"/>
    </row>
    <row r="18" spans="1:11" s="42" customFormat="1" ht="45" customHeight="1">
      <c r="A18" s="307" t="s">
        <v>0</v>
      </c>
      <c r="B18" s="308"/>
      <c r="C18" s="2" t="s">
        <v>15</v>
      </c>
      <c r="D18" s="3" t="s">
        <v>27</v>
      </c>
      <c r="E18" s="2" t="s">
        <v>37</v>
      </c>
      <c r="G18" s="27"/>
      <c r="H18" s="27"/>
      <c r="I18" s="27"/>
      <c r="J18" s="27"/>
      <c r="K18" s="27"/>
    </row>
    <row r="19" spans="1:11" ht="50.25" customHeight="1">
      <c r="A19" s="307" t="s">
        <v>1</v>
      </c>
      <c r="B19" s="309"/>
      <c r="C19" s="37" t="s">
        <v>28</v>
      </c>
      <c r="D19" s="4" t="e">
        <f>#REF!</f>
        <v>#REF!</v>
      </c>
      <c r="E19" s="4" t="e">
        <f>#REF!</f>
        <v>#REF!</v>
      </c>
      <c r="G19" s="23"/>
      <c r="H19" s="23"/>
      <c r="I19" s="23"/>
      <c r="J19" s="23"/>
      <c r="K19" s="23"/>
    </row>
    <row r="20" spans="1:11" ht="76.5" customHeight="1">
      <c r="A20" s="307" t="s">
        <v>2</v>
      </c>
      <c r="B20" s="308"/>
      <c r="C20" s="38" t="s">
        <v>29</v>
      </c>
      <c r="D20" s="4" t="e">
        <f>#REF!</f>
        <v>#REF!</v>
      </c>
      <c r="E20" s="4" t="e">
        <f>#REF!</f>
        <v>#REF!</v>
      </c>
      <c r="G20" s="23"/>
      <c r="H20" s="23"/>
      <c r="I20" s="23"/>
      <c r="J20" s="23"/>
      <c r="K20" s="23"/>
    </row>
    <row r="21" spans="1:11" ht="65.25" customHeight="1">
      <c r="A21" s="314"/>
      <c r="B21" s="39" t="s">
        <v>14</v>
      </c>
      <c r="C21" s="5" t="s">
        <v>30</v>
      </c>
      <c r="D21" s="45" t="e">
        <f>#REF!</f>
        <v>#REF!</v>
      </c>
      <c r="E21" s="45" t="e">
        <f>#REF!</f>
        <v>#REF!</v>
      </c>
      <c r="G21" s="23"/>
      <c r="H21" s="23"/>
      <c r="I21" s="23"/>
      <c r="J21" s="23"/>
      <c r="K21" s="23"/>
    </row>
    <row r="22" spans="1:11" ht="62.25" customHeight="1">
      <c r="A22" s="315"/>
      <c r="B22" s="39" t="s">
        <v>13</v>
      </c>
      <c r="C22" s="5" t="s">
        <v>31</v>
      </c>
      <c r="D22" s="45" t="e">
        <f>#REF!</f>
        <v>#REF!</v>
      </c>
      <c r="E22" s="45" t="e">
        <f>#REF!</f>
        <v>#REF!</v>
      </c>
      <c r="F22" s="24"/>
      <c r="G22" s="23"/>
      <c r="H22" s="23"/>
      <c r="I22" s="23"/>
      <c r="J22" s="23"/>
      <c r="K22" s="23"/>
    </row>
    <row r="23" spans="1:11" ht="59.25" customHeight="1">
      <c r="A23" s="307" t="s">
        <v>3</v>
      </c>
      <c r="B23" s="308"/>
      <c r="C23" s="37" t="s">
        <v>32</v>
      </c>
      <c r="D23" s="4" t="e">
        <f>#REF!</f>
        <v>#REF!</v>
      </c>
      <c r="E23" s="4" t="e">
        <f>#REF!</f>
        <v>#REF!</v>
      </c>
      <c r="G23" s="23"/>
      <c r="H23" s="23"/>
      <c r="I23" s="23"/>
      <c r="J23" s="23"/>
      <c r="K23" s="23"/>
    </row>
    <row r="24" spans="1:11" ht="39.950000000000003" customHeight="1">
      <c r="A24" s="314"/>
      <c r="B24" s="39" t="s">
        <v>12</v>
      </c>
      <c r="C24" s="5" t="s">
        <v>33</v>
      </c>
      <c r="D24" s="45" t="e">
        <f>#REF!</f>
        <v>#REF!</v>
      </c>
      <c r="E24" s="45" t="e">
        <f>#REF!</f>
        <v>#REF!</v>
      </c>
      <c r="G24" s="23"/>
      <c r="H24" s="23"/>
      <c r="I24" s="23"/>
      <c r="J24" s="23"/>
      <c r="K24" s="23"/>
    </row>
    <row r="25" spans="1:11" ht="39.950000000000003" customHeight="1">
      <c r="A25" s="315"/>
      <c r="B25" s="39" t="s">
        <v>11</v>
      </c>
      <c r="C25" s="5" t="s">
        <v>36</v>
      </c>
      <c r="D25" s="45" t="e">
        <f>#REF!</f>
        <v>#REF!</v>
      </c>
      <c r="E25" s="45" t="e">
        <f>#REF!</f>
        <v>#REF!</v>
      </c>
      <c r="F25" s="24"/>
      <c r="G25" s="23"/>
      <c r="H25" s="23"/>
      <c r="I25" s="23"/>
      <c r="J25" s="23"/>
      <c r="K25" s="23"/>
    </row>
    <row r="26" spans="1:11" ht="45" customHeight="1">
      <c r="A26" s="307" t="s">
        <v>10</v>
      </c>
      <c r="B26" s="308"/>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11" t="s">
        <v>38</v>
      </c>
      <c r="B29" s="312"/>
      <c r="C29" s="312"/>
      <c r="D29" s="312"/>
      <c r="E29" s="31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29:E29"/>
    <mergeCell ref="A11:B12"/>
    <mergeCell ref="A13:B14"/>
    <mergeCell ref="A15:B16"/>
    <mergeCell ref="A7:E7"/>
    <mergeCell ref="A23:B23"/>
    <mergeCell ref="A24:A25"/>
    <mergeCell ref="A26:B26"/>
    <mergeCell ref="A21:A22"/>
    <mergeCell ref="A1:E1"/>
    <mergeCell ref="A2:E2"/>
    <mergeCell ref="A5:E5"/>
    <mergeCell ref="A6:E6"/>
    <mergeCell ref="A20:B20"/>
    <mergeCell ref="A18:B18"/>
    <mergeCell ref="A19:B19"/>
    <mergeCell ref="A9:B10"/>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b9GSXM+A2dLB+b5RH85tIH9bvaY=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GsZSusytCByK9n6ux4yN4aQQuXU=</DigestValue>
    </Reference>
  </SignedInfo>
  <SignatureValue>UbDWH+YtRWxzsHy4rZ81yL2ExRZDKcwQOPcs6aPQl01RqF+1kvq6CBHKX/3ekNyab/GO+U46o13r
7QBWDawQ7RnI9nk2F0G1OqLmm+G0aSLSE1qHz80Rgw2N4aa4NPLBtQ4ku7txSx1OgWZ5f6tO7Dvf
rAhjgA8x3eNNrAlJZMBji5eA9KvyOAWVMRWAkgmHoAQbu+Y93v27+k810UXsPkm/Vpg1SMpfmpEQ
lH2xn4SH0BqgmOHKcwjDbi3oTaYLPyW1DHgHhllZX5OFsTD5pandGrgiXBTkg8T1tUheZrXMA8Us
8qDJmSLN0ZYazDTztAknoiIPfrogjzjW6trlAg==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BugyFBXOHZOy/z8BywhwNw/N23c=</DigestValue>
      </Reference>
      <Reference URI="/xl/printerSettings/printerSettings3.bin?ContentType=application/vnd.openxmlformats-officedocument.spreadsheetml.printerSettings">
        <DigestMethod Algorithm="http://www.w3.org/2000/09/xmldsig#sha1"/>
        <DigestValue>4VDp07DPDjIUQxVxglLAfJC5zIs=</DigestValue>
      </Reference>
      <Reference URI="/xl/drawings/drawing1.xml?ContentType=application/vnd.openxmlformats-officedocument.drawing+xml">
        <DigestMethod Algorithm="http://www.w3.org/2000/09/xmldsig#sha1"/>
        <DigestValue>WQBotVMFKZJkACyiDhTXuntaCBI=</DigestValue>
      </Reference>
      <Reference URI="/xl/styles.xml?ContentType=application/vnd.openxmlformats-officedocument.spreadsheetml.styles+xml">
        <DigestMethod Algorithm="http://www.w3.org/2000/09/xmldsig#sha1"/>
        <DigestValue>UvB561Byaggd7B/5g5VekgE89dM=</DigestValue>
      </Reference>
      <Reference URI="/xl/theme/theme1.xml?ContentType=application/vnd.openxmlformats-officedocument.theme+xml">
        <DigestMethod Algorithm="http://www.w3.org/2000/09/xmldsig#sha1"/>
        <DigestValue>ws0gcdu2aM8dJ36PXh4TC2naUx4=</DigestValue>
      </Reference>
      <Reference URI="/xl/worksheets/sheet5.xml?ContentType=application/vnd.openxmlformats-officedocument.spreadsheetml.worksheet+xml">
        <DigestMethod Algorithm="http://www.w3.org/2000/09/xmldsig#sha1"/>
        <DigestValue>stZUPvEO6H0NCtrcKlAtF3ERfP4=</DigestValue>
      </Reference>
      <Reference URI="/xl/printerSettings/printerSettings2.bin?ContentType=application/vnd.openxmlformats-officedocument.spreadsheetml.printerSettings">
        <DigestMethod Algorithm="http://www.w3.org/2000/09/xmldsig#sha1"/>
        <DigestValue>4VDp07DPDjIUQxVxglLAfJC5zIs=</DigestValue>
      </Reference>
      <Reference URI="/xl/externalLinks/externalLink1.xml?ContentType=application/vnd.openxmlformats-officedocument.spreadsheetml.externalLink+xml">
        <DigestMethod Algorithm="http://www.w3.org/2000/09/xmldsig#sha1"/>
        <DigestValue>le1ibhHBt53qp5V8+Zoq+aKmd9o=</DigestValue>
      </Reference>
      <Reference URI="/xl/printerSettings/printerSettings1.bin?ContentType=application/vnd.openxmlformats-officedocument.spreadsheetml.printerSettings">
        <DigestMethod Algorithm="http://www.w3.org/2000/09/xmldsig#sha1"/>
        <DigestValue>mHjwHrUk5xKjvn4TwMxq1vkkUmk=</DigestValue>
      </Reference>
      <Reference URI="/xl/sharedStrings.xml?ContentType=application/vnd.openxmlformats-officedocument.spreadsheetml.sharedStrings+xml">
        <DigestMethod Algorithm="http://www.w3.org/2000/09/xmldsig#sha1"/>
        <DigestValue>puS2WoMHMynk5hFKWN+Q8mAo6N0=</DigestValue>
      </Reference>
      <Reference URI="/xl/media/image1.jpeg?ContentType=image/jpeg">
        <DigestMethod Algorithm="http://www.w3.org/2000/09/xmldsig#sha1"/>
        <DigestValue>ox5gg0Ils78oJXJfyd4Nhn6pKk0=</DigestValue>
      </Reference>
      <Reference URI="/xl/worksheets/sheet1.xml?ContentType=application/vnd.openxmlformats-officedocument.spreadsheetml.worksheet+xml">
        <DigestMethod Algorithm="http://www.w3.org/2000/09/xmldsig#sha1"/>
        <DigestValue>+n50zKT0vH4WFbpPhjVAID6Fz8Y=</DigestValue>
      </Reference>
      <Reference URI="/xl/worksheets/sheet2.xml?ContentType=application/vnd.openxmlformats-officedocument.spreadsheetml.worksheet+xml">
        <DigestMethod Algorithm="http://www.w3.org/2000/09/xmldsig#sha1"/>
        <DigestValue>yNWmere1lczBuV03jbP13ZXnZvI=</DigestValue>
      </Reference>
      <Reference URI="/xl/worksheets/sheet4.xml?ContentType=application/vnd.openxmlformats-officedocument.spreadsheetml.worksheet+xml">
        <DigestMethod Algorithm="http://www.w3.org/2000/09/xmldsig#sha1"/>
        <DigestValue>9YiK4KfGuTW12uSgwLbDbRbKEnU=</DigestValue>
      </Reference>
      <Reference URI="/xl/worksheets/sheet3.xml?ContentType=application/vnd.openxmlformats-officedocument.spreadsheetml.worksheet+xml">
        <DigestMethod Algorithm="http://www.w3.org/2000/09/xmldsig#sha1"/>
        <DigestValue>o6pg0apOVTmyHwoPrz1za3mfldY=</DigestValue>
      </Reference>
      <Reference URI="/xl/workbook.xml?ContentType=application/vnd.openxmlformats-officedocument.spreadsheetml.sheet.main+xml">
        <DigestMethod Algorithm="http://www.w3.org/2000/09/xmldsig#sha1"/>
        <DigestValue>xCjdEGwb6dWm5d7YxlL+vtGhv6A=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2yqv/otv8+wxeuiWPUlfGi/DK0c=</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1BBpj2jAlVTMOUsDXEcb09MQuQQ=</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worksheets/_rels/sheet3.xml.rels?ContentType=application/vnd.openxmlformats-package.relationships+xml">
        <Transforms>
          <Transform Algorithm="http://schemas.openxmlformats.org/package/2006/RelationshipTransform">
            <mdssi:RelationshipReference SourceId="rId26"/>
            <mdssi:RelationshipReference SourceId="rId21"/>
            <mdssi:RelationshipReference SourceId="rId42"/>
            <mdssi:RelationshipReference SourceId="rId47"/>
            <mdssi:RelationshipReference SourceId="rId63"/>
            <mdssi:RelationshipReference SourceId="rId68"/>
            <mdssi:RelationshipReference SourceId="rId84"/>
            <mdssi:RelationshipReference SourceId="rId89"/>
            <mdssi:RelationshipReference SourceId="rId112"/>
            <mdssi:RelationshipReference SourceId="rId16"/>
            <mdssi:RelationshipReference SourceId="rId107"/>
            <mdssi:RelationshipReference SourceId="rId11"/>
            <mdssi:RelationshipReference SourceId="rId24"/>
            <mdssi:RelationshipReference SourceId="rId32"/>
            <mdssi:RelationshipReference SourceId="rId37"/>
            <mdssi:RelationshipReference SourceId="rId40"/>
            <mdssi:RelationshipReference SourceId="rId45"/>
            <mdssi:RelationshipReference SourceId="rId53"/>
            <mdssi:RelationshipReference SourceId="rId58"/>
            <mdssi:RelationshipReference SourceId="rId66"/>
            <mdssi:RelationshipReference SourceId="rId74"/>
            <mdssi:RelationshipReference SourceId="rId79"/>
            <mdssi:RelationshipReference SourceId="rId87"/>
            <mdssi:RelationshipReference SourceId="rId102"/>
            <mdssi:RelationshipReference SourceId="rId110"/>
            <mdssi:RelationshipReference SourceId="rId115"/>
            <mdssi:RelationshipReference SourceId="rId5"/>
            <mdssi:RelationshipReference SourceId="rId61"/>
            <mdssi:RelationshipReference SourceId="rId82"/>
            <mdssi:RelationshipReference SourceId="rId90"/>
            <mdssi:RelationshipReference SourceId="rId95"/>
            <mdssi:RelationshipReference SourceId="rId19"/>
            <mdssi:RelationshipReference SourceId="rId14"/>
            <mdssi:RelationshipReference SourceId="rId22"/>
            <mdssi:RelationshipReference SourceId="rId27"/>
            <mdssi:RelationshipReference SourceId="rId30"/>
            <mdssi:RelationshipReference SourceId="rId35"/>
            <mdssi:RelationshipReference SourceId="rId43"/>
            <mdssi:RelationshipReference SourceId="rId48"/>
            <mdssi:RelationshipReference SourceId="rId56"/>
            <mdssi:RelationshipReference SourceId="rId64"/>
            <mdssi:RelationshipReference SourceId="rId69"/>
            <mdssi:RelationshipReference SourceId="rId77"/>
            <mdssi:RelationshipReference SourceId="rId100"/>
            <mdssi:RelationshipReference SourceId="rId105"/>
            <mdssi:RelationshipReference SourceId="rId113"/>
            <mdssi:RelationshipReference SourceId="rId8"/>
            <mdssi:RelationshipReference SourceId="rId51"/>
            <mdssi:RelationshipReference SourceId="rId72"/>
            <mdssi:RelationshipReference SourceId="rId80"/>
            <mdssi:RelationshipReference SourceId="rId85"/>
            <mdssi:RelationshipReference SourceId="rId93"/>
            <mdssi:RelationshipReference SourceId="rId98"/>
            <mdssi:RelationshipReference SourceId="rId3"/>
            <mdssi:RelationshipReference SourceId="rId12"/>
            <mdssi:RelationshipReference SourceId="rId17"/>
            <mdssi:RelationshipReference SourceId="rId25"/>
            <mdssi:RelationshipReference SourceId="rId33"/>
            <mdssi:RelationshipReference SourceId="rId38"/>
            <mdssi:RelationshipReference SourceId="rId46"/>
            <mdssi:RelationshipReference SourceId="rId59"/>
            <mdssi:RelationshipReference SourceId="rId67"/>
            <mdssi:RelationshipReference SourceId="rId103"/>
            <mdssi:RelationshipReference SourceId="rId108"/>
            <mdssi:RelationshipReference SourceId="rId116"/>
            <mdssi:RelationshipReference SourceId="rId20"/>
            <mdssi:RelationshipReference SourceId="rId41"/>
            <mdssi:RelationshipReference SourceId="rId54"/>
            <mdssi:RelationshipReference SourceId="rId62"/>
            <mdssi:RelationshipReference SourceId="rId70"/>
            <mdssi:RelationshipReference SourceId="rId75"/>
            <mdssi:RelationshipReference SourceId="rId83"/>
            <mdssi:RelationshipReference SourceId="rId88"/>
            <mdssi:RelationshipReference SourceId="rId91"/>
            <mdssi:RelationshipReference SourceId="rId96"/>
            <mdssi:RelationshipReference SourceId="rId111"/>
            <mdssi:RelationshipReference SourceId="rId1"/>
            <mdssi:RelationshipReference SourceId="rId6"/>
            <mdssi:RelationshipReference SourceId="rId15"/>
            <mdssi:RelationshipReference SourceId="rId23"/>
            <mdssi:RelationshipReference SourceId="rId28"/>
            <mdssi:RelationshipReference SourceId="rId36"/>
            <mdssi:RelationshipReference SourceId="rId49"/>
            <mdssi:RelationshipReference SourceId="rId57"/>
            <mdssi:RelationshipReference SourceId="rId106"/>
            <mdssi:RelationshipReference SourceId="rId114"/>
            <mdssi:RelationshipReference SourceId="rId10"/>
            <mdssi:RelationshipReference SourceId="rId31"/>
            <mdssi:RelationshipReference SourceId="rId44"/>
            <mdssi:RelationshipReference SourceId="rId52"/>
            <mdssi:RelationshipReference SourceId="rId60"/>
            <mdssi:RelationshipReference SourceId="rId65"/>
            <mdssi:RelationshipReference SourceId="rId73"/>
            <mdssi:RelationshipReference SourceId="rId78"/>
            <mdssi:RelationshipReference SourceId="rId81"/>
            <mdssi:RelationshipReference SourceId="rId86"/>
            <mdssi:RelationshipReference SourceId="rId94"/>
            <mdssi:RelationshipReference SourceId="rId99"/>
            <mdssi:RelationshipReference SourceId="rId101"/>
            <mdssi:RelationshipReference SourceId="rId4"/>
            <mdssi:RelationshipReference SourceId="rId9"/>
            <mdssi:RelationshipReference SourceId="rId13"/>
            <mdssi:RelationshipReference SourceId="rId18"/>
            <mdssi:RelationshipReference SourceId="rId39"/>
            <mdssi:RelationshipReference SourceId="rId109"/>
            <mdssi:RelationshipReference SourceId="rId34"/>
            <mdssi:RelationshipReference SourceId="rId50"/>
            <mdssi:RelationshipReference SourceId="rId55"/>
            <mdssi:RelationshipReference SourceId="rId76"/>
            <mdssi:RelationshipReference SourceId="rId97"/>
            <mdssi:RelationshipReference SourceId="rId104"/>
            <mdssi:RelationshipReference SourceId="rId7"/>
            <mdssi:RelationshipReference SourceId="rId71"/>
            <mdssi:RelationshipReference SourceId="rId92"/>
            <mdssi:RelationshipReference SourceId="rId2"/>
            <mdssi:RelationshipReference SourceId="rId29"/>
          </Transform>
          <Transform Algorithm="http://www.w3.org/TR/2001/REC-xml-c14n-20010315"/>
        </Transforms>
        <DigestMethod Algorithm="http://www.w3.org/2000/09/xmldsig#sha1"/>
        <DigestValue>j0773NxMj9VrVcC0qQqQ16ek/VM=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5AgxtFiPIZPgGd8zyO2pIClE71s=</DigestValue>
      </Reference>
    </Manifest>
    <SignatureProperties>
      <SignatureProperty Id="idSignatureTime" Target="#idPackageSignature">
        <mdssi:SignatureTime>
          <mdssi:Format>YYYY-MM-DDThh:mm:ssTZD</mdssi:Format>
          <mdssi:Value>2026-04-06T09:07:25Z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2026-04-06T09:07:25Z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PmTk1abu0LTCHkNStwNEJ0N47GwCweYoNXSGGottU4s=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spDhI8Cw59+CWDQBJcY299TKsNKLMBBbbCYSUoNTxOA=</DigestValue>
    </Reference>
  </SignedInfo>
  <SignatureValue>m0sZ08wJZOOFV+Sjen5/YbHT971W7b3plERcLgn+7pRi7bIEGDL6nR1UoFHDQbi/eR+sYPvJfk7Q
i1Pv0ALoUVrfujniv1FO6aL/ffDQj1677Xbrc/+gza2C81QWR9ny8V4BN/OaKsf8ippM46UfRoUO
OQr32ZOE7fVxE4oDd9eoR/4AfJ9oGEp5sUeYGnjDqI5GpcKpSFULKd5725d9IPld2bXq7MXULP8T
XdllZY+y/rlqiks+MLreqSQtDU9Y3uaLeoCW7HzbNaTB7W5zmyWQJEvU5cl/SMQAwdAfFC+wnnqZ
8eOXpw3Jf8rh/HT0Z5s5gh9Rz9YupcLfkhifGA==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hSsgyM9rQPlWGibvFGKBRpQerLs55amjNgNV+e0BAIs=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Ws5zYadWn5NPL7XGPQ8JqyeMgWNTbLfJfV8WAneXYbY=</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Rkn03braXk1zEwaNlUzprya9sbu8z1B8ICf7bHgKSqc=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u3IPkFesXoP22cgMJ54QxYCjop0z2Mi2xHGeHXtokHQ=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Ks9b8008nytiU+C79hngURF1wsGvAfr95DcHt87dnRU=</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2026-04-07T10:54:39Z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2026-04-07T10:54:39Z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2026-04-06T09:05:17Z</dcterms:modified>
</cp:coreProperties>
</file>