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<sst xmlns="http://schemas.openxmlformats.org/spreadsheetml/2006/main" count="1394" uniqueCount="601">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</sst>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4"/>
  <sheetViews>
    <sheetView tabSelected="1" view="pageBreakPreview" topLeftCell="A24" zoomScaleNormal="77" zoomScaleSheetLayoutView="100" workbookViewId="0">
      <selection activeCell="F41" sqref="F4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3.42578125" style="167" customWidth="1"/>
    <col min="8" max="8" width="9.140625" style="167" customWidth="1"/>
    <col min="9" max="9" width="14.85546875" style="167" customWidth="1"/>
    <col min="10" max="10" width="12.28515625" style="167" bestFit="1" customWidth="1"/>
    <col min="11" max="11" width="13.85546875" style="167" bestFit="1" customWidth="1"/>
    <col min="12" max="16384" width="9.140625" style="167"/>
  </cols>
  <sheetData>
    <row r="1" spans="1:6" ht="24" customHeight="1">
      <c r="A1" s="339" t="s">
        <v>561</v>
      </c>
      <c r="B1" s="339"/>
      <c r="C1" s="339"/>
      <c r="D1" s="339"/>
      <c r="E1" s="339"/>
      <c r="F1" s="339"/>
    </row>
    <row r="2" spans="1:6" ht="15.75" customHeight="1">
      <c r="A2" s="362" t="s">
        <v>562</v>
      </c>
      <c r="B2" s="362"/>
      <c r="C2" s="362"/>
      <c r="D2" s="362"/>
      <c r="E2" s="362"/>
      <c r="F2" s="362"/>
    </row>
    <row r="3" spans="1:6" ht="19.5" customHeight="1">
      <c r="A3" s="363" t="s">
        <v>582</v>
      </c>
      <c r="B3" s="363"/>
      <c r="C3" s="363"/>
      <c r="D3" s="363"/>
      <c r="E3" s="363"/>
      <c r="F3" s="363"/>
    </row>
    <row r="4" spans="1:6" ht="18" customHeight="1">
      <c r="A4" s="364" t="s">
        <v>563</v>
      </c>
      <c r="B4" s="364"/>
      <c r="C4" s="364"/>
      <c r="D4" s="364"/>
      <c r="E4" s="364"/>
      <c r="F4" s="364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39" t="s">
        <v>564</v>
      </c>
      <c r="B6" s="339"/>
      <c r="C6" s="339"/>
      <c r="D6" s="339"/>
      <c r="E6" s="339"/>
      <c r="F6" s="339"/>
    </row>
    <row r="7" spans="1:6" ht="15.75" customHeight="1">
      <c r="A7" s="339" t="s">
        <v>565</v>
      </c>
      <c r="B7" s="339"/>
      <c r="C7" s="339"/>
      <c r="D7" s="339"/>
      <c r="E7" s="339"/>
      <c r="F7" s="339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11" ht="15.75" customHeight="1">
      <c r="A17" s="172"/>
      <c r="B17" s="173" t="s">
        <v>539</v>
      </c>
      <c r="C17" s="172"/>
      <c r="D17" s="173" t="s">
        <v>594</v>
      </c>
    </row>
    <row r="18" spans="1:11" s="174" customFormat="1" ht="15.75" customHeight="1">
      <c r="A18" s="357" t="s">
        <v>570</v>
      </c>
      <c r="B18" s="357"/>
      <c r="C18" s="357"/>
      <c r="D18" s="161" t="str">
        <f>"Từ ngày "&amp;TEXT(F25+1,"dd/mm/yyyy")&amp;" đến "&amp;TEXT(E25,"dd/mm/yyyy")</f>
        <v>Từ ngày 09/03/2026 đến 15/03/2026</v>
      </c>
      <c r="G18" s="175"/>
    </row>
    <row r="19" spans="1:11" ht="15.75" customHeight="1">
      <c r="A19" s="176"/>
      <c r="B19" s="177" t="s">
        <v>571</v>
      </c>
      <c r="C19" s="176"/>
      <c r="D19" s="162" t="str">
        <f>"From "&amp;TEXT(F25+1,"dd/mm/yyyy")&amp;" to "&amp;TEXT(E25,"dd/mm/yyyy")</f>
        <v>From 09/03/2026 to 15/03/2026</v>
      </c>
      <c r="G19" s="175"/>
    </row>
    <row r="20" spans="1:11" ht="15.75" customHeight="1">
      <c r="A20" s="178">
        <v>5</v>
      </c>
      <c r="B20" s="178" t="s">
        <v>580</v>
      </c>
      <c r="C20" s="178"/>
      <c r="D20" s="179">
        <f>E25+1</f>
        <v>46097</v>
      </c>
      <c r="E20" s="180"/>
      <c r="F20" s="180"/>
      <c r="G20" s="175"/>
    </row>
    <row r="21" spans="1:11" ht="15.75" customHeight="1">
      <c r="A21" s="176"/>
      <c r="B21" s="177" t="s">
        <v>581</v>
      </c>
      <c r="C21" s="176"/>
      <c r="D21" s="365">
        <f>D20</f>
        <v>46097</v>
      </c>
      <c r="E21" s="365"/>
      <c r="F21" s="365"/>
      <c r="G21" s="365"/>
    </row>
    <row r="22" spans="1:11" ht="15.75" customHeight="1">
      <c r="A22" s="178"/>
      <c r="B22" s="178"/>
      <c r="C22" s="178"/>
      <c r="D22" s="178"/>
      <c r="E22" s="178"/>
      <c r="F22" s="181" t="s">
        <v>540</v>
      </c>
    </row>
    <row r="23" spans="1:11" ht="15.75" customHeight="1">
      <c r="A23" s="369" t="s">
        <v>531</v>
      </c>
      <c r="B23" s="370"/>
      <c r="C23" s="369" t="s">
        <v>541</v>
      </c>
      <c r="D23" s="370"/>
      <c r="E23" s="259" t="s">
        <v>542</v>
      </c>
      <c r="F23" s="259" t="s">
        <v>542</v>
      </c>
    </row>
    <row r="24" spans="1:11" ht="15.75" customHeight="1">
      <c r="A24" s="371" t="s">
        <v>27</v>
      </c>
      <c r="B24" s="372"/>
      <c r="C24" s="373" t="s">
        <v>330</v>
      </c>
      <c r="D24" s="374"/>
      <c r="E24" s="182" t="s">
        <v>543</v>
      </c>
      <c r="F24" s="182" t="s">
        <v>543</v>
      </c>
    </row>
    <row r="25" spans="1:11" ht="15.75" customHeight="1">
      <c r="A25" s="260"/>
      <c r="B25" s="183"/>
      <c r="C25" s="184"/>
      <c r="D25" s="184"/>
      <c r="E25" s="185">
        <f>F25+7</f>
        <v>46096</v>
      </c>
      <c r="F25" s="261">
        <v>46089</v>
      </c>
      <c r="G25" s="186"/>
    </row>
    <row r="26" spans="1:11" ht="15.75" customHeight="1">
      <c r="A26" s="360" t="s">
        <v>572</v>
      </c>
      <c r="B26" s="361"/>
      <c r="C26" s="187" t="s">
        <v>544</v>
      </c>
      <c r="D26" s="187"/>
      <c r="E26" s="252"/>
      <c r="F26" s="251"/>
    </row>
    <row r="27" spans="1:11" ht="15.75" customHeight="1">
      <c r="A27" s="262"/>
      <c r="B27" s="188"/>
      <c r="C27" s="189" t="s">
        <v>545</v>
      </c>
      <c r="D27" s="190"/>
      <c r="E27" s="253"/>
      <c r="F27" s="250"/>
    </row>
    <row r="28" spans="1:11" ht="15.75" customHeight="1">
      <c r="A28" s="353">
        <v>1</v>
      </c>
      <c r="B28" s="354"/>
      <c r="C28" s="191" t="s">
        <v>546</v>
      </c>
      <c r="D28" s="192"/>
      <c r="E28" s="247"/>
      <c r="F28" s="263"/>
    </row>
    <row r="29" spans="1:11" ht="15.75" customHeight="1">
      <c r="A29" s="264"/>
      <c r="B29" s="193"/>
      <c r="C29" s="194" t="s">
        <v>547</v>
      </c>
      <c r="D29" s="195"/>
      <c r="E29" s="244"/>
      <c r="F29" s="244"/>
    </row>
    <row r="30" spans="1:11" ht="15.75" customHeight="1">
      <c r="A30" s="355">
        <v>1.1000000000000001</v>
      </c>
      <c r="B30" s="356"/>
      <c r="C30" s="196" t="s">
        <v>584</v>
      </c>
      <c r="D30" s="197"/>
      <c r="E30" s="246">
        <f>F34</f>
        <v>187605317840</v>
      </c>
      <c r="F30" s="265">
        <v>224035715940</v>
      </c>
      <c r="G30" s="198"/>
      <c r="I30" s="198"/>
      <c r="J30" s="198"/>
      <c r="K30" s="198"/>
    </row>
    <row r="31" spans="1:11" ht="15.75" customHeight="1">
      <c r="A31" s="358">
        <v>1.2</v>
      </c>
      <c r="B31" s="359"/>
      <c r="C31" s="199" t="s">
        <v>585</v>
      </c>
      <c r="D31" s="200"/>
      <c r="E31" s="255">
        <f>F35</f>
        <v>13914.69</v>
      </c>
      <c r="F31" s="266">
        <v>14509.87</v>
      </c>
      <c r="G31" s="198"/>
      <c r="I31" s="198"/>
      <c r="J31" s="198"/>
      <c r="K31" s="198"/>
    </row>
    <row r="32" spans="1:11" ht="15.75" customHeight="1">
      <c r="A32" s="353">
        <v>2</v>
      </c>
      <c r="B32" s="354"/>
      <c r="C32" s="191" t="s">
        <v>548</v>
      </c>
      <c r="D32" s="192"/>
      <c r="E32" s="234"/>
      <c r="F32" s="234"/>
      <c r="G32" s="198"/>
      <c r="I32" s="198"/>
      <c r="J32" s="198"/>
      <c r="K32" s="198"/>
    </row>
    <row r="33" spans="1:11" ht="15.75" customHeight="1">
      <c r="A33" s="267"/>
      <c r="B33" s="201"/>
      <c r="C33" s="199" t="s">
        <v>549</v>
      </c>
      <c r="D33" s="195"/>
      <c r="E33" s="235"/>
      <c r="F33" s="235"/>
      <c r="G33" s="198"/>
      <c r="I33" s="198"/>
      <c r="J33" s="198"/>
      <c r="K33" s="198"/>
    </row>
    <row r="34" spans="1:11" ht="15.75" customHeight="1">
      <c r="A34" s="355">
        <v>2.1</v>
      </c>
      <c r="B34" s="356"/>
      <c r="C34" s="196" t="s">
        <v>586</v>
      </c>
      <c r="D34" s="197"/>
      <c r="E34" s="235">
        <v>194311592772</v>
      </c>
      <c r="F34" s="265">
        <v>187605317840</v>
      </c>
      <c r="G34" s="198"/>
      <c r="I34" s="198"/>
      <c r="J34" s="198"/>
      <c r="K34" s="198"/>
    </row>
    <row r="35" spans="1:11" ht="15.75" customHeight="1">
      <c r="A35" s="358">
        <v>2.2000000000000002</v>
      </c>
      <c r="B35" s="359"/>
      <c r="C35" s="202" t="s">
        <v>587</v>
      </c>
      <c r="D35" s="195"/>
      <c r="E35" s="268">
        <v>13556.96</v>
      </c>
      <c r="F35" s="268">
        <v>13914.69</v>
      </c>
      <c r="G35" s="198"/>
      <c r="I35" s="198"/>
      <c r="J35" s="198"/>
      <c r="K35" s="198"/>
    </row>
    <row r="36" spans="1:11" ht="15.75" customHeight="1">
      <c r="A36" s="341">
        <v>3</v>
      </c>
      <c r="B36" s="342"/>
      <c r="C36" s="203" t="s">
        <v>575</v>
      </c>
      <c r="D36" s="204"/>
      <c r="E36" s="236"/>
      <c r="F36" s="236"/>
      <c r="G36" s="198"/>
      <c r="I36" s="198"/>
      <c r="J36" s="198"/>
      <c r="K36" s="198"/>
    </row>
    <row r="37" spans="1:11" ht="15.75" customHeight="1">
      <c r="A37" s="269"/>
      <c r="B37" s="205"/>
      <c r="C37" s="206" t="s">
        <v>576</v>
      </c>
      <c r="D37" s="207"/>
      <c r="E37" s="271">
        <f>E34-E30</f>
        <v>6706274932</v>
      </c>
      <c r="F37" s="271">
        <v>-36430398100</v>
      </c>
      <c r="G37" s="198"/>
      <c r="I37" s="198"/>
      <c r="J37" s="198"/>
      <c r="K37" s="198"/>
    </row>
    <row r="38" spans="1:11" ht="15.75" customHeight="1">
      <c r="A38" s="343">
        <v>3.1</v>
      </c>
      <c r="B38" s="344"/>
      <c r="C38" s="208" t="s">
        <v>550</v>
      </c>
      <c r="D38" s="209"/>
      <c r="E38" s="258"/>
      <c r="F38" s="236"/>
      <c r="G38" s="198"/>
      <c r="I38" s="198"/>
      <c r="J38" s="198"/>
      <c r="K38" s="198"/>
    </row>
    <row r="39" spans="1:11" ht="15.75" customHeight="1">
      <c r="A39" s="270"/>
      <c r="B39" s="210"/>
      <c r="C39" s="206" t="s">
        <v>551</v>
      </c>
      <c r="D39" s="211"/>
      <c r="E39" s="257">
        <f>E37-E41</f>
        <v>-4752249023</v>
      </c>
      <c r="F39" s="257">
        <v>-7937160280</v>
      </c>
      <c r="G39" s="198"/>
      <c r="I39" s="198"/>
      <c r="J39" s="198"/>
      <c r="K39" s="198"/>
    </row>
    <row r="40" spans="1:11" ht="15.75" customHeight="1">
      <c r="A40" s="345">
        <v>3.2</v>
      </c>
      <c r="B40" s="346"/>
      <c r="C40" s="212" t="s">
        <v>583</v>
      </c>
      <c r="D40" s="213"/>
      <c r="E40" s="237"/>
      <c r="F40" s="237"/>
      <c r="G40" s="198"/>
      <c r="I40" s="198"/>
      <c r="J40" s="198"/>
      <c r="K40" s="198"/>
    </row>
    <row r="41" spans="1:11" ht="15.75" customHeight="1">
      <c r="A41" s="278"/>
      <c r="B41" s="279"/>
      <c r="C41" s="166" t="s">
        <v>578</v>
      </c>
      <c r="D41" s="211"/>
      <c r="E41" s="257">
        <v>11458523955</v>
      </c>
      <c r="F41" s="271">
        <v>-28493237820</v>
      </c>
      <c r="G41" s="198"/>
      <c r="I41" s="198"/>
      <c r="J41" s="198"/>
      <c r="K41" s="198"/>
    </row>
    <row r="42" spans="1:11" ht="15.75" customHeight="1">
      <c r="A42" s="345">
        <v>3.3</v>
      </c>
      <c r="B42" s="346"/>
      <c r="C42" s="208" t="s">
        <v>552</v>
      </c>
      <c r="D42" s="209"/>
      <c r="E42" s="238"/>
      <c r="F42" s="238"/>
      <c r="G42" s="198"/>
      <c r="I42" s="198"/>
      <c r="J42" s="198"/>
      <c r="K42" s="198"/>
    </row>
    <row r="43" spans="1:11" ht="15.75" customHeight="1">
      <c r="A43" s="270"/>
      <c r="B43" s="214"/>
      <c r="C43" s="166" t="s">
        <v>553</v>
      </c>
      <c r="D43" s="211"/>
      <c r="E43" s="239"/>
      <c r="F43" s="239"/>
      <c r="G43" s="198"/>
      <c r="I43" s="198"/>
      <c r="J43" s="198"/>
      <c r="K43" s="198"/>
    </row>
    <row r="44" spans="1:11" ht="15.75" customHeight="1">
      <c r="A44" s="277">
        <v>4</v>
      </c>
      <c r="B44" s="254">
        <v>4</v>
      </c>
      <c r="C44" s="215" t="s">
        <v>573</v>
      </c>
      <c r="D44" s="209"/>
      <c r="E44" s="240"/>
      <c r="F44" s="240"/>
      <c r="G44" s="198"/>
      <c r="I44" s="198"/>
      <c r="J44" s="198"/>
      <c r="K44" s="198"/>
    </row>
    <row r="45" spans="1:11" ht="15.75" customHeight="1">
      <c r="A45" s="272"/>
      <c r="B45" s="216"/>
      <c r="C45" s="166" t="s">
        <v>577</v>
      </c>
      <c r="D45" s="211"/>
      <c r="E45" s="241">
        <f>E35/E31-1</f>
        <v>-2.5708801274049287E-2</v>
      </c>
      <c r="F45" s="241">
        <v>-4.101897535953114E-2</v>
      </c>
      <c r="G45" s="256"/>
      <c r="I45" s="198"/>
      <c r="J45" s="198"/>
      <c r="K45" s="198"/>
    </row>
    <row r="46" spans="1:11" ht="15.75" customHeight="1">
      <c r="A46" s="347">
        <v>5</v>
      </c>
      <c r="B46" s="348"/>
      <c r="C46" s="217" t="s">
        <v>554</v>
      </c>
      <c r="D46" s="218"/>
      <c r="E46" s="242"/>
      <c r="F46" s="242"/>
      <c r="G46" s="198"/>
      <c r="I46" s="198"/>
      <c r="J46" s="198"/>
      <c r="K46" s="198"/>
    </row>
    <row r="47" spans="1:11" ht="15.75" customHeight="1">
      <c r="A47" s="269"/>
      <c r="B47" s="205"/>
      <c r="C47" s="219" t="s">
        <v>555</v>
      </c>
      <c r="D47" s="220"/>
      <c r="E47" s="243"/>
      <c r="F47" s="243"/>
      <c r="G47" s="198"/>
      <c r="I47" s="198"/>
      <c r="J47" s="198"/>
      <c r="K47" s="198"/>
    </row>
    <row r="48" spans="1:11" ht="15.75" customHeight="1">
      <c r="A48" s="351">
        <v>5.0999999999999996</v>
      </c>
      <c r="B48" s="352"/>
      <c r="C48" s="221" t="s">
        <v>588</v>
      </c>
      <c r="D48" s="197"/>
      <c r="E48" s="283">
        <v>312404171449</v>
      </c>
      <c r="F48" s="282">
        <v>312404171449</v>
      </c>
      <c r="G48" s="198"/>
      <c r="I48" s="198"/>
      <c r="J48" s="198"/>
      <c r="K48" s="198"/>
    </row>
    <row r="49" spans="1:11" ht="15.75" customHeight="1">
      <c r="A49" s="351">
        <v>5.2</v>
      </c>
      <c r="B49" s="352"/>
      <c r="C49" s="222" t="s">
        <v>589</v>
      </c>
      <c r="D49" s="223"/>
      <c r="E49" s="283">
        <v>59391314795</v>
      </c>
      <c r="F49" s="282">
        <v>59391314795</v>
      </c>
      <c r="G49" s="198"/>
      <c r="I49" s="198"/>
      <c r="J49" s="198"/>
      <c r="K49" s="198"/>
    </row>
    <row r="50" spans="1:11" ht="15.75" customHeight="1">
      <c r="A50" s="349">
        <v>6</v>
      </c>
      <c r="B50" s="350"/>
      <c r="C50" s="224" t="s">
        <v>574</v>
      </c>
      <c r="D50" s="225"/>
      <c r="E50" s="245"/>
      <c r="F50" s="273"/>
      <c r="G50" s="198"/>
      <c r="I50" s="198"/>
      <c r="J50" s="198"/>
      <c r="K50" s="198"/>
    </row>
    <row r="51" spans="1:11" ht="15.75" customHeight="1">
      <c r="A51" s="280">
        <v>6.1</v>
      </c>
      <c r="B51" s="281">
        <v>6.1</v>
      </c>
      <c r="C51" s="226" t="s">
        <v>590</v>
      </c>
      <c r="D51" s="227"/>
      <c r="E51" s="268">
        <v>86421.62</v>
      </c>
      <c r="F51" s="268">
        <v>86421.62</v>
      </c>
      <c r="G51" s="249"/>
      <c r="I51" s="198"/>
      <c r="J51" s="198"/>
      <c r="K51" s="198"/>
    </row>
    <row r="52" spans="1:11" ht="15.75" customHeight="1">
      <c r="A52" s="351">
        <v>6.2</v>
      </c>
      <c r="B52" s="352"/>
      <c r="C52" s="196" t="s">
        <v>591</v>
      </c>
      <c r="D52" s="221"/>
      <c r="E52" s="284">
        <f>E51*E35</f>
        <v>1171614445.4751999</v>
      </c>
      <c r="F52" s="284">
        <v>1202530051.5978</v>
      </c>
      <c r="G52" s="248"/>
      <c r="I52" s="198"/>
      <c r="J52" s="198"/>
      <c r="K52" s="198"/>
    </row>
    <row r="53" spans="1:11" ht="15.75" customHeight="1">
      <c r="A53" s="280">
        <v>6.2</v>
      </c>
      <c r="B53" s="281">
        <v>6.3</v>
      </c>
      <c r="C53" s="221" t="s">
        <v>579</v>
      </c>
      <c r="D53" s="221"/>
      <c r="E53" s="274">
        <f>E52/E34</f>
        <v>6.0295653427633669E-3</v>
      </c>
      <c r="F53" s="274">
        <v>6.4098932026190377E-3</v>
      </c>
      <c r="G53" s="248"/>
      <c r="H53" s="256"/>
      <c r="I53" s="198"/>
      <c r="J53" s="198"/>
      <c r="K53" s="198"/>
    </row>
    <row r="54" spans="1:11" ht="15.75" customHeight="1">
      <c r="A54" s="228"/>
      <c r="B54" s="228"/>
      <c r="C54" s="228"/>
      <c r="D54" s="228"/>
      <c r="E54" s="229"/>
      <c r="F54" s="229"/>
      <c r="I54" s="198"/>
    </row>
    <row r="55" spans="1:11" s="186" customFormat="1">
      <c r="B55" s="285"/>
      <c r="C55" s="286" t="s">
        <v>556</v>
      </c>
      <c r="D55" s="286"/>
      <c r="E55" s="340" t="s">
        <v>557</v>
      </c>
      <c r="F55" s="340"/>
      <c r="I55" s="287"/>
    </row>
    <row r="56" spans="1:11" s="186" customFormat="1">
      <c r="B56" s="285"/>
      <c r="C56" s="288" t="s">
        <v>592</v>
      </c>
      <c r="D56" s="286"/>
      <c r="E56" s="366" t="s">
        <v>558</v>
      </c>
      <c r="F56" s="340"/>
      <c r="I56" s="287"/>
    </row>
    <row r="57" spans="1:11" s="186" customFormat="1">
      <c r="B57" s="285"/>
      <c r="C57" s="288"/>
      <c r="D57" s="286"/>
      <c r="E57" s="289"/>
      <c r="F57" s="286"/>
      <c r="I57" s="287"/>
    </row>
    <row r="58" spans="1:11" s="186" customFormat="1">
      <c r="B58" s="285"/>
      <c r="C58" s="288"/>
      <c r="D58" s="286"/>
      <c r="E58" s="289"/>
      <c r="F58" s="286"/>
      <c r="I58" s="287"/>
    </row>
    <row r="59" spans="1:11" s="186" customFormat="1">
      <c r="B59" s="285"/>
      <c r="C59" s="288"/>
      <c r="D59" s="286"/>
      <c r="E59" s="289"/>
      <c r="F59" s="286"/>
      <c r="I59" s="287"/>
    </row>
    <row r="60" spans="1:11" s="186" customFormat="1" ht="14.25" customHeight="1">
      <c r="C60" s="290"/>
      <c r="D60" s="290"/>
      <c r="E60" s="291"/>
      <c r="F60" s="291"/>
    </row>
    <row r="61" spans="1:11" s="186" customFormat="1" ht="14.25" customHeight="1">
      <c r="A61" s="292"/>
      <c r="B61" s="292"/>
    </row>
    <row r="62" spans="1:11" s="186" customFormat="1" ht="14.25" customHeight="1">
      <c r="A62" s="292"/>
      <c r="B62" s="292"/>
    </row>
    <row r="63" spans="1:11" s="186" customFormat="1" ht="14.25" customHeight="1">
      <c r="A63" s="292"/>
      <c r="B63" s="292"/>
    </row>
    <row r="64" spans="1:11" s="186" customFormat="1" ht="14.25" customHeight="1">
      <c r="A64" s="297"/>
      <c r="B64" s="297"/>
      <c r="C64" s="298"/>
      <c r="D64" s="298"/>
      <c r="E64" s="298"/>
      <c r="F64" s="298"/>
    </row>
    <row r="65" spans="1:7" s="295" customFormat="1">
      <c r="A65" s="293" t="s">
        <v>595</v>
      </c>
      <c r="B65" s="293"/>
      <c r="C65" s="293"/>
      <c r="D65" s="293"/>
      <c r="E65" s="375" t="s">
        <v>596</v>
      </c>
      <c r="F65" s="375"/>
      <c r="G65" s="294"/>
    </row>
    <row r="66" spans="1:7" s="295" customFormat="1" ht="15.75" customHeight="1">
      <c r="A66" s="296" t="s">
        <v>598</v>
      </c>
      <c r="B66" s="299"/>
      <c r="C66" s="299"/>
      <c r="D66" s="299"/>
      <c r="E66" s="302" t="s">
        <v>599</v>
      </c>
      <c r="F66" s="303"/>
      <c r="G66" s="300"/>
    </row>
    <row r="67" spans="1:7" s="295" customFormat="1" ht="15.75" customHeight="1">
      <c r="A67" s="295" t="s">
        <v>597</v>
      </c>
      <c r="B67" s="275"/>
      <c r="C67" s="275"/>
      <c r="D67" s="275"/>
      <c r="E67" s="301" t="s">
        <v>600</v>
      </c>
      <c r="F67" s="301"/>
      <c r="G67" s="301"/>
    </row>
    <row r="68" spans="1:7" s="186" customFormat="1" ht="14.25" customHeight="1">
      <c r="A68" s="292"/>
      <c r="B68" s="292"/>
    </row>
    <row r="69" spans="1:7" s="186" customFormat="1" ht="14.25" customHeight="1">
      <c r="A69" s="292"/>
      <c r="B69" s="292"/>
      <c r="C69" s="288"/>
      <c r="E69" s="367"/>
      <c r="F69" s="367"/>
    </row>
    <row r="70" spans="1:7" ht="14.25" customHeight="1">
      <c r="A70" s="230"/>
      <c r="B70" s="230"/>
      <c r="C70" s="276"/>
      <c r="D70" s="172"/>
      <c r="E70" s="368"/>
      <c r="F70" s="368"/>
    </row>
    <row r="71" spans="1:7" ht="16.5">
      <c r="A71" s="230"/>
      <c r="B71" s="230"/>
      <c r="C71" s="230"/>
      <c r="D71" s="230"/>
    </row>
    <row r="72" spans="1:7" ht="16.5">
      <c r="A72" s="231"/>
      <c r="B72" s="231"/>
      <c r="C72" s="231"/>
      <c r="D72" s="231"/>
    </row>
    <row r="73" spans="1:7" ht="16.5">
      <c r="A73" s="232"/>
      <c r="B73" s="232"/>
      <c r="C73" s="231"/>
      <c r="D73" s="231"/>
    </row>
    <row r="74" spans="1:7" ht="15.75">
      <c r="A74" s="233"/>
      <c r="B74" s="233"/>
    </row>
  </sheetData>
  <mergeCells count="33">
    <mergeCell ref="D21:G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KsInrirZM8g7YJSzjwv+WSiRCS8=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i24acFXhv/F2xep3FesDAl3Or/w=</DigestValue>
    </Reference>
  </SignedInfo>
  <SignatureValue>Qf3te0MXzV6ramAfLnUymNlNyxZnO5NqrvGv+raAPPBhsBkPHEEDFtXXTzrJlICPd/EkGSxbMCkd
54FNWLNhzsCF7s4nkuWuzXhFhqLkZpAeB0OflfiS6MGWon9vpsMQn/wN+0LEmRBu9vqyL9e8ZJoT
qeWgKxHvR87a1e+GnkEo0OQjfbSrjcGkhe/gW32nbXv3ApNBuBno7IzRAV/6CuSEs0G78GfM3NE/
WTR2K9P/DJnIKZFxy2eZJ10pXgl7sQ4qJWdVdfdTfNzfFZyNbOL9SG/D/lxBh3kNvGyZodgNl7XH
G5PxC3wp/XaBq6mdF8u+ee8xUSsvlfvI8pfZEQ==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6Onnf9GPq+upVcbmD+x4P9ymFz8=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Eiww2W2Gqm7etsxYffL7XIdJxEE=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ECDrKkqfkys+bFIwJdBDSZ/rqK0=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F5SdjDPzxkTtHJZoIVAjn3tO1bw=</DigestValue>
      </Reference>
      <Reference URI="/xl/worksheets/sheet2.xml?ContentType=application/vnd.openxmlformats-officedocument.spreadsheetml.worksheet+xml">
        <DigestMethod Algorithm="http://www.w3.org/2000/09/xmldsig#sha1"/>
        <DigestValue>0Pdx9dmAkoVAkcTZZTl4ymyUTFc=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5Hjjoq+UuFn4dthK0Fu30zA/7ZY=</DigestValue>
      </Reference>
      <Reference URI="/xl/drawings/drawing1.xml?ContentType=application/vnd.openxmlformats-officedocument.drawing+xml">
        <DigestMethod Algorithm="http://www.w3.org/2000/09/xmldsig#sha1"/>
        <DigestValue>I8C8ItB5bOBDN2UY7bIj2dWnWeA=</DigestValue>
      </Reference>
      <Reference URI="/xl/workbook.xml?ContentType=application/vnd.openxmlformats-officedocument.spreadsheetml.sheet.main+xml">
        <DigestMethod Algorithm="http://www.w3.org/2000/09/xmldsig#sha1"/>
        <DigestValue>dzaan4o17ucuhNGQ6LaHiJhzuG8=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2026-03-16T06:54:08Z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2026-03-16T06:54:08Z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syKzBq6qdmgBx8cRUQ83tzFhkR8E7/yxUYYnfHpaoto=</DigestValue>
    </Reference>
    <Reference Type="http://www.w3.org/2000/09/xmldsig#Object" URI="#idOfficeObject">
      <DigestMethod Algorithm="http://www.w3.org/2001/04/xmlenc#sha256"/>
      <DigestValue>Nu3fGlc8EZE2mar6NI5lOXx7dR38t8FRRGUDW6sDq2o=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kc8Th2cTQvF1n4Hs23CGxkz/KkmKsQZmHRbugolb6fo=</DigestValue>
    </Reference>
  </SignedInfo>
  <SignatureValue>x+TCnfDRdDPKef+8tnEotTllQSRyWRo4ONNUct/CQ7dyi4I23hziaL+p/PdCvmmN7Zg/yGFR7qH5
V/zbeUhjwewJCh33ISQ8KeIAX87Hz/ywdH5kQBIkeCTo1ZsrTrbFHQdAOsluZhYnuHawe21SxcL6
bxeVuFY3vBf+NaOJAM2gTZp5ZpuyAOiDY2xW5mCcsoJR55iwBY/b24Odr7lwaDEhPPMXjQFphKrJ
nae0hGznC3FSTNqmWg9mqKSp5AANkaj48wGHk5YDcrb5I4e4osr4taWcFM5C3H0qWDFJEu69qnPQ
yeMJASfT8krp1ybLBkBcUmRutKll8bERA2Cl+g==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qPtpwa24mskeENi1TmHPbUgiSDWLdyc1efJ4lToKN0Q=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rai2lLkO5HklGh0O2VcbTUsPPZF82zuH0IvZ2XK+TaE=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0BQVnt/0Ze5xiEQLo2cITFAQq3tBBH8ySusEODMLqFM=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2026-03-16T09:32:59Z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2026-03-16T09:32:59Z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2026-03-16T04:34:05Z</dcterms:modified>
</cp:coreProperties>
</file>