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<sst xmlns="http://schemas.openxmlformats.org/spreadsheetml/2006/main" count="1392" uniqueCount="599">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</sst>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48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2" t="s">
        <v>50</v>
      </c>
      <c r="B2" s="303"/>
      <c r="C2" s="303"/>
      <c r="D2" s="303"/>
      <c r="E2" s="303"/>
      <c r="F2" s="30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4" t="s">
        <v>51</v>
      </c>
      <c r="D3" s="304"/>
      <c r="E3" s="304"/>
      <c r="F3" s="304"/>
      <c r="G3" s="304"/>
      <c r="H3" s="304"/>
      <c r="I3" s="304"/>
      <c r="J3" s="304"/>
      <c r="K3" s="304"/>
      <c r="L3" s="304"/>
      <c r="M3" s="305" t="s">
        <v>23</v>
      </c>
      <c r="N3" s="312"/>
      <c r="O3" s="319" t="s">
        <v>24</v>
      </c>
      <c r="P3" s="320"/>
      <c r="Q3" s="305" t="s">
        <v>5</v>
      </c>
      <c r="R3" s="305"/>
      <c r="S3" s="312"/>
      <c r="T3" s="307"/>
      <c r="U3" s="314" t="s">
        <v>26</v>
      </c>
      <c r="V3" s="315"/>
      <c r="W3" s="316" t="s">
        <v>25</v>
      </c>
    </row>
    <row r="4" spans="1:23" ht="12.75" customHeight="1">
      <c r="A4" s="312" t="s">
        <v>27</v>
      </c>
      <c r="B4" s="305" t="s">
        <v>28</v>
      </c>
      <c r="C4" s="305" t="s">
        <v>29</v>
      </c>
      <c r="D4" s="305" t="s">
        <v>30</v>
      </c>
      <c r="E4" s="305" t="s">
        <v>31</v>
      </c>
      <c r="F4" s="305" t="s">
        <v>32</v>
      </c>
      <c r="G4" s="305" t="s">
        <v>33</v>
      </c>
      <c r="H4" s="308" t="s">
        <v>52</v>
      </c>
      <c r="I4" s="305" t="s">
        <v>34</v>
      </c>
      <c r="J4" s="307"/>
      <c r="K4" s="305" t="s">
        <v>35</v>
      </c>
      <c r="L4" s="305" t="s">
        <v>36</v>
      </c>
      <c r="M4" s="305" t="s">
        <v>35</v>
      </c>
      <c r="N4" s="305" t="s">
        <v>37</v>
      </c>
      <c r="O4" s="305" t="s">
        <v>35</v>
      </c>
      <c r="P4" s="305" t="s">
        <v>37</v>
      </c>
      <c r="Q4" s="305" t="s">
        <v>38</v>
      </c>
      <c r="R4" s="305" t="s">
        <v>39</v>
      </c>
      <c r="S4" s="305" t="s">
        <v>36</v>
      </c>
      <c r="T4" s="305" t="s">
        <v>39</v>
      </c>
      <c r="U4" s="308" t="s">
        <v>36</v>
      </c>
      <c r="V4" s="305" t="s">
        <v>39</v>
      </c>
      <c r="W4" s="317"/>
    </row>
    <row r="5" spans="1:23">
      <c r="A5" s="307"/>
      <c r="B5" s="307"/>
      <c r="C5" s="307"/>
      <c r="D5" s="307"/>
      <c r="E5" s="307"/>
      <c r="F5" s="307"/>
      <c r="G5" s="307"/>
      <c r="H5" s="309"/>
      <c r="I5" s="106" t="s">
        <v>40</v>
      </c>
      <c r="J5" s="106" t="s">
        <v>41</v>
      </c>
      <c r="K5" s="307"/>
      <c r="L5" s="307"/>
      <c r="M5" s="307"/>
      <c r="N5" s="307"/>
      <c r="O5" s="307"/>
      <c r="P5" s="307"/>
      <c r="Q5" s="306"/>
      <c r="R5" s="306"/>
      <c r="S5" s="307"/>
      <c r="T5" s="306"/>
      <c r="U5" s="309"/>
      <c r="V5" s="313"/>
      <c r="W5" s="31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0" t="s">
        <v>5</v>
      </c>
      <c r="B179" s="31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6" t="s">
        <v>210</v>
      </c>
      <c r="B1" s="326"/>
      <c r="C1" s="326"/>
      <c r="D1" s="326"/>
      <c r="E1" s="326"/>
      <c r="F1" s="326"/>
      <c r="G1" s="32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7" t="e">
        <f>#REF!</f>
        <v>#REF!</v>
      </c>
      <c r="C2" s="328"/>
      <c r="D2" s="32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5"/>
      <c r="C3" s="325"/>
      <c r="D3" s="325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1">
        <v>41948</v>
      </c>
      <c r="C4" s="321"/>
      <c r="D4" s="32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1">
        <v>41949</v>
      </c>
      <c r="C5" s="321"/>
      <c r="D5" s="32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5">
        <v>111000</v>
      </c>
      <c r="C6" s="325"/>
      <c r="D6" s="325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1" t="s">
        <v>226</v>
      </c>
      <c r="C9" s="321"/>
      <c r="D9" s="32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5" t="e">
        <f>VLOOKUP(I11,#REF!,4,0)*1000</f>
        <v>#REF!</v>
      </c>
      <c r="C11" s="325"/>
      <c r="D11" s="325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5">
        <v>10000</v>
      </c>
      <c r="C17" s="325"/>
      <c r="D17" s="325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5">
        <v>10000</v>
      </c>
      <c r="C19" s="325"/>
      <c r="D19" s="325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1"/>
      <c r="C21" s="321"/>
      <c r="D21" s="32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2" t="s">
        <v>241</v>
      </c>
      <c r="F23" s="322"/>
      <c r="G23" s="32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5" zoomScale="77" zoomScaleNormal="77" zoomScaleSheetLayoutView="77" workbookViewId="0">
      <selection activeCell="F48" sqref="F48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7" t="s">
        <v>561</v>
      </c>
      <c r="C1" s="337"/>
      <c r="D1" s="337"/>
      <c r="E1" s="337"/>
      <c r="F1" s="337"/>
      <c r="G1" s="337"/>
    </row>
    <row r="2" spans="2:7" ht="15.75" customHeight="1">
      <c r="B2" s="360" t="s">
        <v>562</v>
      </c>
      <c r="C2" s="360"/>
      <c r="D2" s="360"/>
      <c r="E2" s="360"/>
      <c r="F2" s="360"/>
      <c r="G2" s="360"/>
    </row>
    <row r="3" spans="2:7" ht="19.5" customHeight="1">
      <c r="B3" s="361" t="s">
        <v>582</v>
      </c>
      <c r="C3" s="361"/>
      <c r="D3" s="361"/>
      <c r="E3" s="361"/>
      <c r="F3" s="361"/>
      <c r="G3" s="361"/>
    </row>
    <row r="4" spans="2:7" ht="18" customHeight="1">
      <c r="B4" s="362" t="s">
        <v>563</v>
      </c>
      <c r="C4" s="362"/>
      <c r="D4" s="362"/>
      <c r="E4" s="362"/>
      <c r="F4" s="362"/>
      <c r="G4" s="362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7" t="s">
        <v>564</v>
      </c>
      <c r="C6" s="337"/>
      <c r="D6" s="337"/>
      <c r="E6" s="337"/>
      <c r="F6" s="337"/>
      <c r="G6" s="337"/>
    </row>
    <row r="7" spans="2:7" ht="15.75" customHeight="1">
      <c r="B7" s="337" t="s">
        <v>565</v>
      </c>
      <c r="C7" s="337"/>
      <c r="D7" s="337"/>
      <c r="E7" s="337"/>
      <c r="F7" s="337"/>
      <c r="G7" s="337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5" t="s">
        <v>570</v>
      </c>
      <c r="C18" s="355"/>
      <c r="D18" s="355"/>
      <c r="E18" s="161" t="str">
        <f>"Từ ngày "&amp;TEXT(G25+1,"dd/mm/yyyy")&amp;" đến "&amp;TEXT(F25,"dd/mm/yyyy")</f>
        <v>Từ ngày 23/02/2026 đến 01/03/2026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23/02/2026 to 01/03/2026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46083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3">
        <f>E20</f>
        <v>46083</v>
      </c>
      <c r="F21" s="363"/>
      <c r="G21" s="363"/>
      <c r="H21" s="363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7" t="s">
        <v>531</v>
      </c>
      <c r="C23" s="368"/>
      <c r="D23" s="367" t="s">
        <v>541</v>
      </c>
      <c r="E23" s="368"/>
      <c r="F23" s="259" t="s">
        <v>542</v>
      </c>
      <c r="G23" s="259" t="s">
        <v>542</v>
      </c>
    </row>
    <row r="24" spans="2:12" ht="15.75" customHeight="1">
      <c r="B24" s="369" t="s">
        <v>27</v>
      </c>
      <c r="C24" s="370"/>
      <c r="D24" s="371" t="s">
        <v>330</v>
      </c>
      <c r="E24" s="372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46082</v>
      </c>
      <c r="G25" s="261">
        <v>46075</v>
      </c>
      <c r="H25" s="186"/>
    </row>
    <row r="26" spans="2:12" ht="15.75" customHeight="1">
      <c r="B26" s="358" t="s">
        <v>572</v>
      </c>
      <c r="C26" s="359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51">
        <v>1</v>
      </c>
      <c r="C28" s="352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3">
        <v>1.1000000000000001</v>
      </c>
      <c r="C30" s="354"/>
      <c r="D30" s="196" t="s">
        <v>584</v>
      </c>
      <c r="E30" s="197"/>
      <c r="F30" s="246">
        <f>G34</f>
        <v>234857843958</v>
      </c>
      <c r="G30" s="265">
        <v>234929458293</v>
      </c>
      <c r="H30" s="198"/>
      <c r="J30" s="198"/>
      <c r="K30" s="198"/>
      <c r="L30" s="198"/>
    </row>
    <row r="31" spans="2:12" ht="15.75" customHeight="1">
      <c r="B31" s="356">
        <v>1.2</v>
      </c>
      <c r="C31" s="357"/>
      <c r="D31" s="199" t="s">
        <v>585</v>
      </c>
      <c r="E31" s="200"/>
      <c r="F31" s="255">
        <f>G35</f>
        <v>13858.37</v>
      </c>
      <c r="G31" s="266">
        <v>13862.6</v>
      </c>
      <c r="H31" s="198"/>
      <c r="J31" s="198"/>
      <c r="K31" s="198"/>
      <c r="L31" s="198"/>
    </row>
    <row r="32" spans="2:12" ht="15.75" customHeight="1">
      <c r="B32" s="351">
        <v>2</v>
      </c>
      <c r="C32" s="352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3">
        <v>2.1</v>
      </c>
      <c r="C34" s="354"/>
      <c r="D34" s="196" t="s">
        <v>586</v>
      </c>
      <c r="E34" s="197"/>
      <c r="F34" s="235">
        <v>224035715940</v>
      </c>
      <c r="G34" s="265">
        <v>234857843958</v>
      </c>
      <c r="H34" s="198"/>
      <c r="J34" s="198"/>
      <c r="K34" s="198"/>
      <c r="L34" s="198"/>
    </row>
    <row r="35" spans="2:12" ht="15.75" customHeight="1">
      <c r="B35" s="356">
        <v>2.2000000000000002</v>
      </c>
      <c r="C35" s="357"/>
      <c r="D35" s="202" t="s">
        <v>587</v>
      </c>
      <c r="E35" s="195"/>
      <c r="F35" s="268">
        <v>14509.87</v>
      </c>
      <c r="G35" s="268">
        <v>13858.37</v>
      </c>
      <c r="H35" s="198"/>
      <c r="J35" s="198"/>
      <c r="K35" s="198"/>
      <c r="L35" s="198"/>
    </row>
    <row r="36" spans="2:12" ht="15.75" customHeight="1">
      <c r="B36" s="339">
        <v>3</v>
      </c>
      <c r="C36" s="34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-10822128018</v>
      </c>
      <c r="G37" s="271">
        <v>-71614335</v>
      </c>
      <c r="H37" s="198"/>
      <c r="J37" s="198"/>
      <c r="K37" s="198"/>
      <c r="L37" s="198"/>
    </row>
    <row r="38" spans="2:12" ht="15.75" customHeight="1">
      <c r="B38" s="341">
        <v>3.1</v>
      </c>
      <c r="C38" s="34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10909430012</v>
      </c>
      <c r="G39" s="257">
        <v>-71614335</v>
      </c>
      <c r="H39" s="198"/>
      <c r="J39" s="198"/>
      <c r="K39" s="198"/>
      <c r="L39" s="198"/>
    </row>
    <row r="40" spans="2:12" ht="15.75" customHeight="1">
      <c r="B40" s="343">
        <v>3.2</v>
      </c>
      <c r="C40" s="344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-21731558030</v>
      </c>
      <c r="G41" s="271"/>
      <c r="H41" s="198"/>
      <c r="J41" s="198"/>
      <c r="K41" s="198"/>
      <c r="L41" s="198"/>
    </row>
    <row r="42" spans="2:12" ht="15.75" customHeight="1">
      <c r="B42" s="343">
        <v>3.3</v>
      </c>
      <c r="C42" s="344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4.7011300751820029E-2</v>
      </c>
      <c r="G45" s="241">
        <v>-3.0513756438188544E-4</v>
      </c>
      <c r="H45" s="256"/>
      <c r="J45" s="198"/>
      <c r="K45" s="198"/>
      <c r="L45" s="198"/>
    </row>
    <row r="46" spans="2:12" ht="15.75" customHeight="1">
      <c r="B46" s="345">
        <v>5</v>
      </c>
      <c r="C46" s="346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49">
        <v>5.0999999999999996</v>
      </c>
      <c r="C48" s="350"/>
      <c r="D48" s="221" t="s">
        <v>588</v>
      </c>
      <c r="E48" s="197"/>
      <c r="F48" s="284">
        <v>312404171449</v>
      </c>
      <c r="G48" s="283">
        <v>312404171449</v>
      </c>
      <c r="H48" s="198"/>
      <c r="J48" s="198"/>
      <c r="K48" s="198"/>
      <c r="L48" s="198"/>
    </row>
    <row r="49" spans="2:12" ht="15.75" customHeight="1">
      <c r="B49" s="349">
        <v>5.2</v>
      </c>
      <c r="C49" s="350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47">
        <v>6</v>
      </c>
      <c r="C50" s="348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68485.25</v>
      </c>
      <c r="G51" s="268">
        <v>68485.25</v>
      </c>
      <c r="H51" s="249"/>
      <c r="J51" s="198"/>
      <c r="K51" s="198"/>
      <c r="L51" s="198"/>
    </row>
    <row r="52" spans="2:12" ht="15.75" customHeight="1">
      <c r="B52" s="349">
        <v>6.2</v>
      </c>
      <c r="C52" s="350"/>
      <c r="D52" s="196" t="s">
        <v>591</v>
      </c>
      <c r="E52" s="221"/>
      <c r="F52" s="285">
        <f>F51*F35</f>
        <v>993712074.41750002</v>
      </c>
      <c r="G52" s="285">
        <v>949093934.04250002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4.4355073933105846E-3</v>
      </c>
      <c r="G53" s="274">
        <v>4.0411421566666E-3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8" t="s">
        <v>557</v>
      </c>
      <c r="G55" s="338"/>
      <c r="J55" s="288"/>
    </row>
    <row r="56" spans="2:12" s="186" customFormat="1">
      <c r="C56" s="286"/>
      <c r="D56" s="289" t="s">
        <v>592</v>
      </c>
      <c r="E56" s="287"/>
      <c r="F56" s="364" t="s">
        <v>558</v>
      </c>
      <c r="G56" s="338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301"/>
      <c r="C64" s="301"/>
    </row>
    <row r="65" spans="2:8" s="296" customFormat="1">
      <c r="B65" s="294" t="s">
        <v>595</v>
      </c>
      <c r="C65" s="294"/>
      <c r="D65" s="294"/>
      <c r="E65" s="294"/>
      <c r="F65" s="373" t="s">
        <v>596</v>
      </c>
      <c r="G65" s="373"/>
      <c r="H65" s="295"/>
    </row>
    <row r="66" spans="2:8" s="296" customFormat="1" ht="20.25" hidden="1" customHeight="1">
      <c r="B66" s="297" t="s">
        <v>598</v>
      </c>
      <c r="C66" s="275"/>
      <c r="D66" s="275"/>
      <c r="E66" s="275"/>
      <c r="F66" s="298"/>
      <c r="G66" s="299"/>
      <c r="H66" s="295"/>
    </row>
    <row r="67" spans="2:8" s="296" customFormat="1" ht="15.75" customHeight="1">
      <c r="B67" s="296" t="s">
        <v>597</v>
      </c>
      <c r="C67" s="276"/>
      <c r="D67" s="276"/>
      <c r="E67" s="276"/>
      <c r="G67" s="300"/>
      <c r="H67" s="295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65"/>
      <c r="G69" s="365"/>
    </row>
    <row r="70" spans="2:8" ht="14.25" customHeight="1">
      <c r="B70" s="230"/>
      <c r="C70" s="230"/>
      <c r="D70" s="277"/>
      <c r="E70" s="172"/>
      <c r="F70" s="366"/>
      <c r="G70" s="366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BjCbUNVK8JARbBQpVr9NwK8gKJE=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GFMeBN4xKc3rCsrg9VaVAyaQkMk=</DigestValue>
    </Reference>
  </SignedInfo>
  <SignatureValue>jd6oUZzqfME4fMeXS4E5QFmg7koG9V4g+maYuwQ1Y1g8ryaJyuCjCvllL4hCL1w33c4s1foOOMbr
8ugJTraNekECThqIO7ovJVDdcjBYT6tFUkgyFTz+FTG82u5IU3AZSNj0qQCSrqpo1feOy6u8VER1
6Bv/HSuwI64lm8ITkqa1uBUVCS1ZSQTLshvJDrZXgpe0/E/ZJyrahZ5vtUfN5HA2rc9uc6uMiv2d
zUE4aJKgBC7xADl0nnIm2NCVSJOyiwDB2hqcHfGWHC9NNGLUrxaoyBkUceoCyCI/nezNSoTWwOEV
bLXvII0PNOD2Tn2IG4+K7KeyvsJ+1705MvS2iQ==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ZjjtFgV7TJvy2kcWE8LtjErDdww=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eo0RnP7WGPFeJhiYkOPDY8AXOs4=</DigestValue>
      </Reference>
      <Reference URI="/xl/worksheets/sheet2.xml?ContentType=application/vnd.openxmlformats-officedocument.spreadsheetml.worksheet+xml">
        <DigestMethod Algorithm="http://www.w3.org/2000/09/xmldsig#sha1"/>
        <DigestValue>e4lqSVhrshK2VSA+Tka7LFGAi8A=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qNn3X+gpqE9yht3Kkr86E1sSC3A=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TCyhskMVClhBcAgxbEBNtchmFiw=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2026-03-02T06:50:07Z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2026-03-02T06:50:07Z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7NPNn9kQ+fKz0NxJ0o2LGtWCTJ8qsIlWVl1JiLsmH4M=</DigestValue>
    </Reference>
    <Reference Type="http://www.w3.org/2000/09/xmldsig#Object" URI="#idOfficeObject">
      <DigestMethod Algorithm="http://www.w3.org/2001/04/xmlenc#sha256"/>
      <DigestValue>Nu3fGlc8EZE2mar6NI5lOXx7dR38t8FRRGUDW6sDq2o=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/uU9tz/1UefaWvqq9LrETBooeCbge1VXIYJVyG7oFPo=</DigestValue>
    </Reference>
  </SignedInfo>
  <SignatureValue>1gF2F3NRChP94yv5ghD7qyaDhy08FgZmk85c6W0ST04alw2IjxCraaurxXaP6YCBWR222JsWxCjV
jImUm03yzbLf84cSekjAMP0DDSGKCJOmOl9efMtJ3SNWL2r/zxca8oXllbWkO3OK2HW1ZO/116E7
6Js6l+dXN6utOVIKzEY7jnPSDFwlkZyK6Ml+hWkMtM3o3t7ndZ/Wx0HdDEMUSC8/AiBIGez3auJL
ynKO1KTqkW68o8vvB15fuwRjrfGQ9PJAC8l3hcAFOPAnJvvqDQ0q2Mha9WXG98DH8p+mgAhfS51i
H0/jpTvk7ZsHgpq45rLvE3Dj/teFLhzdjdzfUQ==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GC9un8dY4/Yudh03LY/OgfcMxb39kQ4UgCwhfsOJyVU=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162sHh8utUYJR2SJpanJBjQzYoM8mYdYVkbNckIKYD4=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5htizAwFRbeHmW3CbAtPhEK5NP4FRlWpDrzpKAjwfc4=</DigestValue>
      </Reference>
      <Reference URI="/xl/worksheets/sheet3.xml?ContentType=application/vnd.openxmlformats-officedocument.spreadsheetml.worksheet+xml">
        <DigestMethod Algorithm="http://www.w3.org/2001/04/xmlenc#sha256"/>
        <DigestValue>0rtXaJGjNG/nZ0ALNP3c5VFKu6BCipMYToypkIFuDMw=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YRuVZgl//c983N0Y/51xRnKxWXHJ/rwhHGzn/ZJomX4=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2026-03-02T11:07:33Z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16.0.19725/27</OfficeVersion>
          <ApplicationVersion>16.0.19725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2026-03-02T11:07:33Z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2026-03-02T05:34:57Z</dcterms:modified>
</cp:coreProperties>
</file>