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3.xml" ContentType="application/vnd.openxmlformats-officedocument.spreadsheetml.comments+xml"/>
  <Override PartName="/xl/comments7.xml" ContentType="application/vnd.openxmlformats-officedocument.spreadsheetml.comments+xml"/>
  <Override PartName="/xl/comments9.xml" ContentType="application/vnd.openxmlformats-officedocument.spreadsheetml.comments+xml"/>
  <Override PartName="/xl/comments6.xml" ContentType="application/vnd.openxmlformats-officedocument.spreadsheetml.comments+xml"/>
  <Override PartName="/xl/comments10.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tandardcharteredbank-my.sharepoint.com/personal/1520733_zone1_scb_net/Documents/Desktop/New folder/"/>
    </mc:Choice>
  </mc:AlternateContent>
  <xr:revisionPtr revIDLastSave="0" documentId="13_ncr:201_{FC6CEFE7-08F8-45EE-9409-B38A20374FD5}" xr6:coauthVersionLast="47" xr6:coauthVersionMax="47" xr10:uidLastSave="{00000000-0000-0000-0000-000000000000}"/>
  <bookViews>
    <workbookView xWindow="-110" yWindow="-110" windowWidth="19420" windowHeight="10300" xr2:uid="{00000000-000D-0000-FFFF-FFFF00000000}"/>
  </bookViews>
  <sheets>
    <sheet name="Tong quat" sheetId="1" r:id="rId1"/>
    <sheet name="BCTaiSan_06027" sheetId="2" r:id="rId2"/>
    <sheet name="BCKetQuaHoatDong_06028" sheetId="3" r:id="rId3"/>
    <sheet name="BCDanhMucDauTu_06029" sheetId="1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5"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9" i="15" l="1"/>
  <c r="A368" i="15"/>
  <c r="A367" i="15"/>
  <c r="A366" i="15"/>
  <c r="A365" i="15"/>
  <c r="A364" i="15"/>
  <c r="A363" i="15"/>
  <c r="A362" i="15"/>
  <c r="A361" i="15"/>
  <c r="A360" i="15"/>
  <c r="A359" i="15"/>
  <c r="A358" i="15"/>
  <c r="A357" i="15"/>
  <c r="A356" i="15"/>
  <c r="A355" i="15"/>
  <c r="A354" i="15"/>
  <c r="A353" i="15"/>
  <c r="A352" i="15"/>
  <c r="A351" i="15"/>
  <c r="A350" i="15"/>
  <c r="A349" i="15"/>
  <c r="A348" i="15"/>
  <c r="A347" i="15"/>
  <c r="A346" i="15"/>
  <c r="A345" i="15"/>
  <c r="A344" i="15"/>
  <c r="A343" i="15"/>
  <c r="A342" i="15"/>
  <c r="A341" i="15"/>
  <c r="A340" i="15"/>
  <c r="A339" i="15"/>
  <c r="A338" i="15"/>
  <c r="A337" i="15"/>
  <c r="A336" i="15"/>
  <c r="A335" i="15"/>
  <c r="A334" i="15"/>
  <c r="A333" i="15"/>
  <c r="A332" i="15"/>
  <c r="A331" i="15"/>
  <c r="A330" i="15"/>
  <c r="A329" i="15"/>
  <c r="A328" i="15"/>
  <c r="A327" i="15"/>
  <c r="A326" i="15"/>
  <c r="A325" i="15"/>
  <c r="A324" i="15"/>
  <c r="A323" i="15"/>
  <c r="A322" i="15"/>
  <c r="A321" i="15"/>
  <c r="A320" i="15"/>
  <c r="A319" i="15"/>
  <c r="A318" i="15"/>
  <c r="A317" i="15"/>
  <c r="A316" i="15"/>
  <c r="A315" i="15"/>
  <c r="A314" i="15"/>
  <c r="A313" i="15"/>
  <c r="A312" i="15"/>
  <c r="A311" i="15"/>
  <c r="A310" i="15"/>
  <c r="A309" i="15"/>
  <c r="A308" i="15"/>
  <c r="A307" i="15"/>
  <c r="A306" i="15"/>
  <c r="A305" i="15"/>
  <c r="A304" i="15"/>
  <c r="A303" i="15"/>
  <c r="A302" i="15"/>
  <c r="A301" i="15"/>
  <c r="A300" i="15"/>
  <c r="A299" i="15"/>
  <c r="A298" i="15"/>
  <c r="A297" i="15"/>
  <c r="A296" i="15"/>
  <c r="A295" i="15"/>
  <c r="A294" i="15"/>
  <c r="A293" i="15"/>
  <c r="A292" i="15"/>
  <c r="A291" i="15"/>
  <c r="A290" i="15"/>
  <c r="A289" i="15"/>
  <c r="A288" i="15"/>
  <c r="A287" i="15"/>
  <c r="A286" i="15"/>
  <c r="A285" i="15"/>
  <c r="A278" i="15"/>
  <c r="A277" i="15"/>
  <c r="A276" i="15"/>
  <c r="A275" i="15"/>
  <c r="A284" i="15"/>
  <c r="A283" i="15"/>
  <c r="A282" i="15"/>
  <c r="A281" i="15"/>
  <c r="A280" i="15"/>
  <c r="A279" i="15"/>
  <c r="A274" i="15"/>
  <c r="A874" i="15"/>
  <c r="A873" i="15"/>
  <c r="A872" i="15"/>
  <c r="A871" i="15"/>
  <c r="A870" i="15"/>
  <c r="A869" i="15"/>
  <c r="A868" i="15"/>
  <c r="A867" i="15"/>
  <c r="A866" i="15"/>
  <c r="A865" i="15"/>
  <c r="A864" i="15"/>
  <c r="A863" i="15"/>
  <c r="A862" i="15"/>
  <c r="A861" i="15"/>
  <c r="A860" i="15"/>
  <c r="A859" i="15"/>
  <c r="A858" i="15"/>
  <c r="A857" i="15"/>
  <c r="A856" i="15"/>
  <c r="A855" i="15"/>
  <c r="A854" i="15"/>
  <c r="A853" i="15"/>
  <c r="A852" i="15"/>
  <c r="A851" i="15"/>
  <c r="A850" i="15"/>
  <c r="A849" i="15"/>
  <c r="A848" i="15"/>
  <c r="A847" i="15"/>
  <c r="A846" i="15"/>
  <c r="A845" i="15"/>
  <c r="A844" i="15"/>
  <c r="A843" i="15"/>
  <c r="A842" i="15"/>
  <c r="A841" i="15"/>
  <c r="A840" i="15"/>
  <c r="A839" i="15"/>
  <c r="A838" i="15"/>
  <c r="A837" i="15"/>
  <c r="A836" i="15"/>
  <c r="A835" i="15"/>
  <c r="A834" i="15"/>
  <c r="A833" i="15"/>
  <c r="A832" i="15"/>
  <c r="A831" i="15"/>
  <c r="A830" i="15"/>
  <c r="A829" i="15"/>
  <c r="A828" i="15"/>
  <c r="A827" i="15"/>
  <c r="A826" i="15"/>
  <c r="A825" i="15"/>
  <c r="A824" i="15"/>
  <c r="A823" i="15"/>
  <c r="A822" i="15"/>
  <c r="A821" i="15"/>
  <c r="A820" i="15"/>
  <c r="A819" i="15"/>
  <c r="A818" i="15"/>
  <c r="A817" i="15"/>
  <c r="A816" i="15"/>
  <c r="A815" i="15"/>
  <c r="A814" i="15"/>
  <c r="A813" i="15"/>
  <c r="A812" i="15"/>
  <c r="A811" i="15"/>
  <c r="A810" i="15"/>
  <c r="A809" i="15"/>
  <c r="A808" i="15"/>
  <c r="A807" i="15"/>
  <c r="A806" i="15"/>
  <c r="A805" i="15"/>
  <c r="A804" i="15"/>
  <c r="A803" i="15"/>
  <c r="A802" i="15"/>
  <c r="A801" i="15"/>
  <c r="A800" i="15"/>
  <c r="A799" i="15"/>
  <c r="A798" i="15"/>
  <c r="A797" i="15"/>
  <c r="A796" i="15"/>
  <c r="A795" i="15"/>
  <c r="A794" i="15"/>
  <c r="A793" i="15"/>
  <c r="A792" i="15"/>
  <c r="A791" i="15"/>
  <c r="A790" i="15"/>
  <c r="A789" i="15"/>
  <c r="A788" i="15"/>
  <c r="A787" i="15"/>
  <c r="A786" i="15"/>
  <c r="A785" i="15"/>
  <c r="A784" i="15"/>
  <c r="A783" i="15"/>
  <c r="A782" i="15"/>
  <c r="A781" i="15"/>
  <c r="A780" i="15"/>
  <c r="A779" i="15"/>
  <c r="A778" i="15"/>
  <c r="A777" i="15"/>
  <c r="A776" i="15"/>
  <c r="A775" i="15"/>
  <c r="A774" i="15"/>
  <c r="A773" i="15"/>
  <c r="A772" i="15"/>
  <c r="A771" i="15"/>
  <c r="A770" i="15"/>
  <c r="A769" i="15"/>
  <c r="A768" i="15"/>
  <c r="A767" i="15"/>
  <c r="A766" i="15"/>
  <c r="A765" i="15"/>
  <c r="A764" i="15"/>
  <c r="A763" i="15"/>
  <c r="A762" i="15"/>
  <c r="A761" i="15"/>
  <c r="A760" i="15"/>
  <c r="A759" i="15"/>
  <c r="A758" i="15"/>
  <c r="A757" i="15"/>
  <c r="A756" i="15"/>
  <c r="A755" i="15"/>
  <c r="A754" i="15"/>
  <c r="A753" i="15"/>
  <c r="A752" i="15"/>
  <c r="A751" i="15"/>
  <c r="A750" i="15"/>
  <c r="A749" i="15"/>
  <c r="A748" i="15"/>
  <c r="A747" i="15"/>
  <c r="A746" i="15"/>
  <c r="A745" i="15"/>
  <c r="A744" i="15"/>
  <c r="A743" i="15"/>
  <c r="A742" i="15"/>
  <c r="A741" i="15"/>
  <c r="A740" i="15"/>
  <c r="A739" i="15"/>
  <c r="A738" i="15"/>
  <c r="A737" i="15"/>
  <c r="A736" i="15"/>
  <c r="A735" i="15"/>
  <c r="A734" i="15"/>
  <c r="A733" i="15"/>
  <c r="A732" i="15"/>
  <c r="A731" i="15"/>
  <c r="A730" i="15"/>
  <c r="A729" i="15"/>
  <c r="A728" i="15"/>
  <c r="A727" i="15"/>
  <c r="A726" i="15"/>
  <c r="A725" i="15"/>
  <c r="A724" i="15"/>
  <c r="A723" i="15"/>
  <c r="A722" i="15"/>
  <c r="A721" i="15"/>
  <c r="A720" i="15"/>
  <c r="A719" i="15"/>
  <c r="A718" i="15"/>
  <c r="A717" i="15"/>
  <c r="A716" i="15"/>
  <c r="A715" i="15"/>
  <c r="A714" i="15"/>
  <c r="A713" i="15"/>
  <c r="A712" i="15"/>
  <c r="A711" i="15"/>
  <c r="A710" i="15"/>
  <c r="A709" i="15"/>
  <c r="A708" i="15"/>
  <c r="A707" i="15"/>
  <c r="A706" i="15"/>
  <c r="A705" i="15"/>
  <c r="A704" i="15"/>
  <c r="A703" i="15"/>
  <c r="A702" i="15"/>
  <c r="A701" i="15"/>
  <c r="A700" i="15"/>
  <c r="A699" i="15"/>
  <c r="A698" i="15"/>
  <c r="A697" i="15"/>
  <c r="A696" i="15"/>
  <c r="A695" i="15"/>
  <c r="A694" i="15"/>
  <c r="A693" i="15"/>
  <c r="A692" i="15"/>
  <c r="A691" i="15"/>
  <c r="A690" i="15"/>
  <c r="A689" i="15"/>
  <c r="A688" i="15"/>
  <c r="A687" i="15"/>
  <c r="A686" i="15"/>
  <c r="A685" i="15"/>
  <c r="A684" i="15"/>
  <c r="A683" i="15"/>
  <c r="A682" i="15"/>
  <c r="A681" i="15"/>
  <c r="A680" i="15"/>
  <c r="A679" i="15"/>
  <c r="A678" i="15"/>
  <c r="A677" i="15"/>
  <c r="A676" i="15"/>
  <c r="A675" i="15"/>
  <c r="A674" i="15"/>
  <c r="A673" i="15"/>
  <c r="A672" i="15"/>
  <c r="A671" i="15"/>
  <c r="A670" i="15"/>
  <c r="A669" i="15"/>
  <c r="A668" i="15"/>
  <c r="A667" i="15"/>
  <c r="A666" i="15"/>
  <c r="A665" i="15"/>
  <c r="A664" i="15"/>
  <c r="A663" i="15"/>
  <c r="A662" i="15"/>
  <c r="A661" i="15"/>
  <c r="A660" i="15"/>
  <c r="A659" i="15"/>
  <c r="A658" i="15"/>
  <c r="A657" i="15"/>
  <c r="A656" i="15"/>
  <c r="A655" i="15"/>
  <c r="A654" i="15"/>
  <c r="A653" i="15"/>
  <c r="A652" i="15"/>
  <c r="A651" i="15"/>
  <c r="A650" i="15"/>
  <c r="A649" i="15"/>
  <c r="A648" i="15"/>
  <c r="A647" i="15"/>
  <c r="A646" i="15"/>
  <c r="A645" i="15"/>
  <c r="A644" i="15"/>
  <c r="A643" i="15"/>
  <c r="A642" i="15"/>
  <c r="A641" i="15"/>
  <c r="A640" i="15"/>
  <c r="A639" i="15"/>
  <c r="A638" i="15"/>
  <c r="A637" i="15"/>
  <c r="A636" i="15"/>
  <c r="A635" i="15"/>
  <c r="A634" i="15"/>
  <c r="A633" i="15"/>
  <c r="A632" i="15"/>
  <c r="A631" i="15"/>
  <c r="A630" i="15"/>
  <c r="A629" i="15"/>
  <c r="A628" i="15"/>
  <c r="A627" i="15"/>
  <c r="A626" i="15"/>
  <c r="A625" i="15"/>
  <c r="A624" i="15"/>
  <c r="A623" i="15"/>
  <c r="A622" i="15"/>
  <c r="A621" i="15"/>
  <c r="A620" i="15"/>
  <c r="A619" i="15"/>
  <c r="A618" i="15"/>
  <c r="A617" i="15"/>
  <c r="A616" i="15"/>
  <c r="A615" i="15"/>
  <c r="A614" i="15"/>
  <c r="A613" i="15"/>
  <c r="A612" i="15"/>
  <c r="A611" i="15"/>
  <c r="A610" i="15"/>
  <c r="A609" i="15"/>
  <c r="A608" i="15"/>
  <c r="A607" i="15"/>
  <c r="A606" i="15"/>
  <c r="A605" i="15"/>
  <c r="A604" i="15"/>
  <c r="A603" i="15"/>
  <c r="A602" i="15"/>
  <c r="A601" i="15"/>
  <c r="A600" i="15"/>
  <c r="A599" i="15"/>
  <c r="A598" i="15"/>
  <c r="A597" i="15"/>
  <c r="A596" i="15"/>
  <c r="A595" i="15"/>
  <c r="A594" i="15"/>
  <c r="A593" i="15"/>
  <c r="A592" i="15"/>
  <c r="A591" i="15"/>
  <c r="A590" i="15"/>
  <c r="A589" i="15"/>
  <c r="A588" i="15"/>
  <c r="A587" i="15"/>
  <c r="A586" i="15"/>
  <c r="A585" i="15"/>
  <c r="A584" i="15"/>
  <c r="A583" i="15"/>
  <c r="A582" i="15"/>
  <c r="A581" i="15"/>
  <c r="A580" i="15"/>
  <c r="A579" i="15"/>
  <c r="A578" i="15"/>
  <c r="A577" i="15"/>
  <c r="A576" i="15"/>
  <c r="A575" i="15"/>
  <c r="A574" i="15"/>
  <c r="A573" i="15"/>
  <c r="A572" i="15"/>
  <c r="A571" i="15"/>
  <c r="A570" i="15"/>
  <c r="A569" i="15"/>
  <c r="A568" i="15"/>
  <c r="A567" i="15"/>
  <c r="A566" i="15"/>
  <c r="A565" i="15"/>
  <c r="A564" i="15"/>
  <c r="A563" i="15"/>
  <c r="A562" i="15"/>
  <c r="A561" i="15"/>
  <c r="A560" i="15"/>
  <c r="A559" i="15"/>
  <c r="A558" i="15"/>
  <c r="A557" i="15"/>
  <c r="A556" i="15"/>
  <c r="A555" i="15"/>
  <c r="A554" i="15"/>
  <c r="A553" i="15"/>
  <c r="A552" i="15"/>
  <c r="A551" i="15"/>
  <c r="A550" i="15"/>
  <c r="A549" i="15"/>
  <c r="A548" i="15"/>
  <c r="A547" i="15"/>
  <c r="A546" i="15"/>
  <c r="A545" i="15"/>
  <c r="A544" i="15"/>
  <c r="A543" i="15"/>
  <c r="A542" i="15"/>
  <c r="A541" i="15"/>
  <c r="A540" i="15"/>
  <c r="A539" i="15"/>
  <c r="A538" i="15"/>
  <c r="A537" i="15"/>
  <c r="A536" i="15"/>
  <c r="A535" i="15"/>
  <c r="A534" i="15"/>
  <c r="A533" i="15"/>
  <c r="A532" i="15"/>
  <c r="A531" i="15"/>
  <c r="A530" i="15"/>
  <c r="A529" i="15"/>
  <c r="A528" i="15"/>
  <c r="A527" i="15"/>
  <c r="A526" i="15"/>
  <c r="A525" i="15"/>
  <c r="A524" i="15"/>
  <c r="A523" i="15"/>
  <c r="A522" i="15"/>
  <c r="A521" i="15"/>
  <c r="A520" i="15"/>
  <c r="A519" i="15"/>
  <c r="A518" i="15"/>
  <c r="A517" i="15"/>
  <c r="A516" i="15"/>
  <c r="A515" i="15"/>
  <c r="A514" i="15"/>
  <c r="A513" i="15"/>
  <c r="A512" i="15"/>
  <c r="A511" i="15"/>
  <c r="A510" i="15"/>
  <c r="A509" i="15"/>
  <c r="A508" i="15"/>
  <c r="A507" i="15"/>
  <c r="A506" i="15"/>
  <c r="A505" i="15"/>
  <c r="A504" i="15"/>
  <c r="A503" i="15"/>
  <c r="A502" i="15"/>
  <c r="A501" i="15"/>
  <c r="A500" i="15"/>
  <c r="A499" i="15"/>
  <c r="A498" i="15"/>
  <c r="A497" i="15"/>
  <c r="A496" i="15"/>
  <c r="A495" i="15"/>
  <c r="A494" i="15"/>
  <c r="A493" i="15"/>
  <c r="A492" i="15"/>
  <c r="A491" i="15"/>
  <c r="A490" i="15"/>
  <c r="A489" i="15"/>
  <c r="A488" i="15"/>
  <c r="A487" i="15"/>
  <c r="A486" i="15"/>
  <c r="A485" i="15"/>
  <c r="A484" i="15"/>
  <c r="A483" i="15"/>
  <c r="A482" i="15"/>
  <c r="A481" i="15"/>
  <c r="A480" i="15"/>
  <c r="A479" i="15"/>
  <c r="A478" i="15"/>
  <c r="A477" i="15"/>
  <c r="A476" i="15"/>
  <c r="A475" i="15"/>
  <c r="A474" i="15"/>
  <c r="A473" i="15"/>
  <c r="A472" i="15"/>
  <c r="A471" i="15"/>
  <c r="A470" i="15"/>
  <c r="A469" i="15"/>
  <c r="A468" i="15"/>
  <c r="A467" i="15"/>
  <c r="A466" i="15"/>
  <c r="A465" i="15"/>
  <c r="A464" i="15"/>
  <c r="A463" i="15"/>
  <c r="A462" i="15"/>
  <c r="A461" i="15"/>
  <c r="A460" i="15"/>
  <c r="A459" i="15"/>
  <c r="A458" i="15"/>
  <c r="A457" i="15"/>
  <c r="A456" i="15"/>
  <c r="A455" i="15"/>
  <c r="A454" i="15"/>
  <c r="A453" i="15"/>
  <c r="A452" i="15"/>
  <c r="A451" i="15"/>
  <c r="A450" i="15"/>
  <c r="A449" i="15"/>
  <c r="A448" i="15"/>
  <c r="A447" i="15"/>
  <c r="A446" i="15"/>
  <c r="A445" i="15"/>
  <c r="A444" i="15"/>
  <c r="A443" i="15"/>
  <c r="A442" i="15"/>
  <c r="A441" i="15"/>
  <c r="A440" i="15"/>
  <c r="A439" i="15"/>
  <c r="A438" i="15"/>
  <c r="A437" i="15"/>
  <c r="A436" i="15"/>
  <c r="A435" i="15"/>
  <c r="A434" i="15"/>
  <c r="A433" i="15"/>
  <c r="A432" i="15"/>
  <c r="A431" i="15"/>
  <c r="A430" i="15"/>
  <c r="A429" i="15"/>
  <c r="A428" i="15"/>
  <c r="A427" i="15"/>
  <c r="A426" i="15"/>
  <c r="A425" i="15"/>
  <c r="A424" i="15"/>
  <c r="A423" i="15"/>
  <c r="A422" i="15"/>
  <c r="A421" i="15"/>
  <c r="A420" i="15"/>
  <c r="A419" i="15"/>
  <c r="A418" i="15"/>
  <c r="A417" i="15"/>
  <c r="A416" i="15"/>
  <c r="A415" i="15"/>
  <c r="A414" i="15"/>
  <c r="A413" i="15"/>
  <c r="A412" i="15"/>
  <c r="A411" i="15"/>
  <c r="A410" i="15"/>
  <c r="A409" i="15"/>
  <c r="A408" i="15"/>
  <c r="A407" i="15"/>
  <c r="A406" i="15"/>
  <c r="A405" i="15"/>
  <c r="A404" i="15"/>
  <c r="A403" i="15"/>
  <c r="A402" i="15"/>
  <c r="A401" i="15"/>
  <c r="A400" i="15"/>
  <c r="A399" i="15"/>
  <c r="A398" i="15"/>
  <c r="A397" i="15"/>
  <c r="A396" i="15"/>
  <c r="A395" i="15"/>
  <c r="A394" i="15"/>
  <c r="A393" i="15"/>
  <c r="A392" i="15"/>
  <c r="A391" i="15"/>
  <c r="A390" i="15"/>
  <c r="A389" i="15"/>
  <c r="A388" i="15"/>
  <c r="A387" i="15"/>
  <c r="A386" i="15"/>
  <c r="A385" i="15"/>
  <c r="A384" i="15"/>
  <c r="A383" i="15"/>
  <c r="A382" i="15"/>
  <c r="A381" i="15"/>
  <c r="A380" i="15"/>
  <c r="A379" i="15"/>
  <c r="A378" i="15"/>
  <c r="A377" i="15"/>
  <c r="A376" i="15"/>
  <c r="A375" i="15"/>
  <c r="A374" i="15"/>
  <c r="A373" i="15"/>
  <c r="A372" i="15"/>
  <c r="A371" i="15"/>
  <c r="A370" i="15"/>
  <c r="A273" i="15"/>
  <c r="A272" i="15"/>
  <c r="A271" i="15"/>
  <c r="A270" i="15"/>
  <c r="A269" i="15"/>
  <c r="A268" i="15"/>
  <c r="A267" i="15"/>
  <c r="A266" i="15"/>
  <c r="A265" i="15"/>
  <c r="A264" i="15"/>
  <c r="A263" i="15"/>
  <c r="A262" i="15"/>
  <c r="A261" i="15"/>
  <c r="A260" i="15"/>
  <c r="A259" i="15"/>
  <c r="A258" i="15"/>
  <c r="A257" i="15"/>
  <c r="A256" i="15"/>
  <c r="A255" i="15"/>
  <c r="A254" i="15"/>
  <c r="A253" i="15"/>
  <c r="A252" i="15"/>
  <c r="A251" i="15"/>
  <c r="A250" i="15"/>
  <c r="A249" i="15"/>
  <c r="A248" i="15"/>
  <c r="A247" i="15"/>
  <c r="A246" i="15"/>
  <c r="A245" i="15"/>
  <c r="A244" i="15"/>
  <c r="A243" i="15"/>
  <c r="A242" i="15"/>
  <c r="A241" i="15"/>
  <c r="A240" i="15"/>
  <c r="A239" i="15"/>
  <c r="A238" i="15"/>
  <c r="A237" i="15"/>
  <c r="A236" i="15"/>
  <c r="A235" i="15"/>
  <c r="A234" i="15"/>
  <c r="A233" i="15"/>
  <c r="A232" i="15"/>
  <c r="A231" i="15"/>
  <c r="A230" i="15"/>
  <c r="A229" i="15"/>
  <c r="A228" i="15"/>
  <c r="A227" i="15"/>
  <c r="A226" i="15"/>
  <c r="A225" i="15"/>
  <c r="A224" i="15"/>
  <c r="A223" i="15"/>
  <c r="A222" i="15"/>
  <c r="A221" i="15"/>
  <c r="A220" i="15"/>
  <c r="A219" i="15"/>
  <c r="A218" i="15"/>
  <c r="A217" i="15"/>
  <c r="A216" i="15"/>
  <c r="A215" i="15"/>
  <c r="A214" i="15"/>
  <c r="A213" i="15"/>
  <c r="A212" i="15"/>
  <c r="A211" i="15"/>
  <c r="A210" i="15"/>
  <c r="A209" i="15"/>
  <c r="A208" i="15"/>
  <c r="A207" i="15"/>
  <c r="A206" i="15"/>
  <c r="A205" i="15"/>
  <c r="A204" i="15"/>
  <c r="A203" i="15"/>
  <c r="A20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A2" i="15"/>
  <c r="A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100-000001000000}">
      <text>
        <r>
          <rPr>
            <sz val="10"/>
            <rFont val="Arial"/>
            <family val="2"/>
          </rPr>
          <t>Ô chỉ tiêu có định dạng số. Đơn vị tính x 1 (hoặc %)</t>
        </r>
      </text>
    </comment>
    <comment ref="E2" authorId="0" shapeId="0" xr:uid="{00000000-0006-0000-0100-000002000000}">
      <text>
        <r>
          <rPr>
            <sz val="10"/>
            <rFont val="Arial"/>
            <family val="2"/>
          </rPr>
          <t>Ô chỉ tiêu có định dạng số. Đơn vị tính x 1 (hoặc %)</t>
        </r>
      </text>
    </comment>
    <comment ref="F2" authorId="0" shapeId="0" xr:uid="{00000000-0006-0000-0100-000003000000}">
      <text>
        <r>
          <rPr>
            <sz val="10"/>
            <rFont val="Arial"/>
            <family val="2"/>
          </rPr>
          <t>Ô chỉ tiêu có định dạng số. Đơn vị tính x 1 (hoặc %)</t>
        </r>
      </text>
    </comment>
    <comment ref="D3" authorId="0" shapeId="0" xr:uid="{00000000-0006-0000-0100-000004000000}">
      <text>
        <r>
          <rPr>
            <sz val="10"/>
            <rFont val="Arial"/>
            <family val="2"/>
          </rPr>
          <t>Ô chỉ tiêu có định dạng số. Đơn vị tính x 1 (hoặc %)</t>
        </r>
      </text>
    </comment>
    <comment ref="E3" authorId="0" shapeId="0" xr:uid="{00000000-0006-0000-0100-000005000000}">
      <text>
        <r>
          <rPr>
            <sz val="10"/>
            <rFont val="Arial"/>
            <family val="2"/>
          </rPr>
          <t>Ô chỉ tiêu có định dạng số. Đơn vị tính x 1 (hoặc %)</t>
        </r>
      </text>
    </comment>
    <comment ref="F3" authorId="0" shapeId="0" xr:uid="{00000000-0006-0000-0100-000006000000}">
      <text>
        <r>
          <rPr>
            <sz val="10"/>
            <rFont val="Arial"/>
            <family val="2"/>
          </rPr>
          <t>Ô chỉ tiêu có định dạng số. Đơn vị tính x 1 (hoặc %)</t>
        </r>
      </text>
    </comment>
    <comment ref="D4" authorId="0" shapeId="0" xr:uid="{00000000-0006-0000-0100-000007000000}">
      <text>
        <r>
          <rPr>
            <sz val="10"/>
            <rFont val="Arial"/>
            <family val="2"/>
          </rPr>
          <t>Ô chỉ tiêu có định dạng số. Đơn vị tính x 1 (hoặc %)</t>
        </r>
      </text>
    </comment>
    <comment ref="E4" authorId="0" shapeId="0" xr:uid="{00000000-0006-0000-0100-000008000000}">
      <text>
        <r>
          <rPr>
            <sz val="10"/>
            <rFont val="Arial"/>
            <family val="2"/>
          </rPr>
          <t>Ô chỉ tiêu có định dạng số. Đơn vị tính x 1 (hoặc %)</t>
        </r>
      </text>
    </comment>
    <comment ref="F4" authorId="0" shapeId="0" xr:uid="{00000000-0006-0000-0100-000009000000}">
      <text>
        <r>
          <rPr>
            <sz val="10"/>
            <rFont val="Arial"/>
            <family val="2"/>
          </rPr>
          <t>Ô chỉ tiêu có định dạng số. Đơn vị tính x 1 (hoặc %)</t>
        </r>
      </text>
    </comment>
    <comment ref="A6" authorId="0" shapeId="0" xr:uid="{00000000-0006-0000-0100-00000A000000}">
      <text>
        <r>
          <rPr>
            <sz val="10"/>
            <rFont val="Arial"/>
            <family val="2"/>
          </rPr>
          <t>Ô chỉ tiêu có định dạng ký tự
Dữ liệu động đầu vào hợp lệ khi chỉ được thêm dòng trên ô này.</t>
        </r>
      </text>
    </comment>
    <comment ref="B6" authorId="0" shapeId="0" xr:uid="{00000000-0006-0000-0100-00000B000000}">
      <text>
        <r>
          <rPr>
            <sz val="10"/>
            <rFont val="Arial"/>
            <family val="2"/>
          </rPr>
          <t>Ô chỉ tiêu có định dạng ký tự
Dữ liệu động đầu vào hợp lệ khi chỉ được thêm dòng trên ô này.</t>
        </r>
      </text>
    </comment>
    <comment ref="C6" authorId="0" shapeId="0" xr:uid="{00000000-0006-0000-0100-00000C000000}">
      <text>
        <r>
          <rPr>
            <sz val="10"/>
            <rFont val="Arial"/>
            <family val="2"/>
          </rPr>
          <t>Ô chỉ tiêu có định dạng ký tự
Dữ liệu động đầu vào hợp lệ khi chỉ được thêm dòng trên ô này.</t>
        </r>
      </text>
    </comment>
    <comment ref="D6" authorId="0" shapeId="0" xr:uid="{00000000-0006-0000-0100-00000D000000}">
      <text>
        <r>
          <rPr>
            <sz val="10"/>
            <rFont val="Arial"/>
            <family val="2"/>
          </rPr>
          <t>Ô chỉ tiêu có định dạng số. Đơn vị tính x 1 (hoặc %)
Dữ liệu động đầu vào hợp lệ khi chỉ được thêm dòng trên ô này.</t>
        </r>
      </text>
    </comment>
    <comment ref="E6" authorId="0" shapeId="0" xr:uid="{00000000-0006-0000-0100-00000E000000}">
      <text>
        <r>
          <rPr>
            <sz val="10"/>
            <rFont val="Arial"/>
            <family val="2"/>
          </rPr>
          <t>Ô chỉ tiêu có định dạng số. Đơn vị tính x 1 (hoặc %)
Dữ liệu động đầu vào hợp lệ khi chỉ được thêm dòng trên ô này.</t>
        </r>
      </text>
    </comment>
    <comment ref="F6" authorId="0" shapeId="0" xr:uid="{00000000-0006-0000-0100-00000F000000}">
      <text>
        <r>
          <rPr>
            <sz val="10"/>
            <rFont val="Arial"/>
            <family val="2"/>
          </rPr>
          <t>Ô chỉ tiêu có định dạng số. Đơn vị tính x 1 (hoặc %)
Dữ liệu động đầu vào hợp lệ khi chỉ được thêm dòng trên ô này.</t>
        </r>
      </text>
    </comment>
    <comment ref="A8" authorId="0" shapeId="0" xr:uid="{00000000-0006-0000-0100-000010000000}">
      <text>
        <r>
          <rPr>
            <sz val="10"/>
            <rFont val="Arial"/>
            <family val="2"/>
          </rPr>
          <t>Ô chỉ tiêu có định dạng ký tự
Dữ liệu động đầu vào hợp lệ khi chỉ được thêm dòng trên ô này.</t>
        </r>
      </text>
    </comment>
    <comment ref="B8" authorId="0" shapeId="0" xr:uid="{00000000-0006-0000-0100-000011000000}">
      <text>
        <r>
          <rPr>
            <sz val="10"/>
            <rFont val="Arial"/>
            <family val="2"/>
          </rPr>
          <t>Ô chỉ tiêu có định dạng ký tự
Dữ liệu động đầu vào hợp lệ khi chỉ được thêm dòng trên ô này.</t>
        </r>
      </text>
    </comment>
    <comment ref="C8" authorId="0" shapeId="0" xr:uid="{00000000-0006-0000-0100-000012000000}">
      <text>
        <r>
          <rPr>
            <sz val="10"/>
            <rFont val="Arial"/>
            <family val="2"/>
          </rPr>
          <t>Ô chỉ tiêu có định dạng ký tự
Dữ liệu động đầu vào hợp lệ khi chỉ được thêm dòng trên ô này.</t>
        </r>
      </text>
    </comment>
    <comment ref="D8" authorId="0" shapeId="0" xr:uid="{00000000-0006-0000-0100-000013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100-000014000000}">
      <text>
        <r>
          <rPr>
            <sz val="10"/>
            <rFont val="Arial"/>
            <family val="2"/>
          </rPr>
          <t>Ô chỉ tiêu có định dạng số. Đơn vị tính x 1 (hoặc %)
Dữ liệu động đầu vào hợp lệ khi chỉ được thêm dòng trên ô này.</t>
        </r>
      </text>
    </comment>
    <comment ref="F8" authorId="0" shapeId="0" xr:uid="{00000000-0006-0000-0100-000015000000}">
      <text>
        <r>
          <rPr>
            <sz val="10"/>
            <rFont val="Arial"/>
            <family val="2"/>
          </rPr>
          <t>Ô chỉ tiêu có định dạng số. Đơn vị tính x 1 (hoặc %)
Dữ liệu động đầu vào hợp lệ khi chỉ được thêm dòng trên ô này.</t>
        </r>
      </text>
    </comment>
    <comment ref="A10" authorId="0" shapeId="0" xr:uid="{00000000-0006-0000-0100-000016000000}">
      <text>
        <r>
          <rPr>
            <sz val="10"/>
            <rFont val="Arial"/>
            <family val="2"/>
          </rPr>
          <t>Ô chỉ tiêu có định dạng số. Đơn vị tính x 1 (hoặc %)
Dữ liệu động đầu vào hợp lệ khi chỉ được thêm dòng trên ô này.</t>
        </r>
      </text>
    </comment>
    <comment ref="B10" authorId="0" shapeId="0" xr:uid="{00000000-0006-0000-0100-000017000000}">
      <text>
        <r>
          <rPr>
            <sz val="10"/>
            <rFont val="Arial"/>
            <family val="2"/>
          </rPr>
          <t>Ô chỉ tiêu có định dạng ký tự
Dữ liệu động đầu vào hợp lệ khi chỉ được thêm dòng trên ô này.</t>
        </r>
      </text>
    </comment>
    <comment ref="C10" authorId="0" shapeId="0" xr:uid="{00000000-0006-0000-0100-000018000000}">
      <text>
        <r>
          <rPr>
            <sz val="10"/>
            <rFont val="Arial"/>
            <family val="2"/>
          </rPr>
          <t>Ô chỉ tiêu có định dạng số. Đơn vị tính x 1 (hoặc %)
Dữ liệu động đầu vào hợp lệ khi chỉ được thêm dòng trên ô này.</t>
        </r>
      </text>
    </comment>
    <comment ref="D10" authorId="0" shapeId="0" xr:uid="{00000000-0006-0000-0100-000019000000}">
      <text>
        <r>
          <rPr>
            <sz val="10"/>
            <rFont val="Arial"/>
            <family val="2"/>
          </rPr>
          <t>Ô chỉ tiêu có định dạng số. Đơn vị tính x 1 (hoặc %)
Dữ liệu động đầu vào hợp lệ khi chỉ được thêm dòng trên ô này.</t>
        </r>
      </text>
    </comment>
    <comment ref="E10" authorId="0" shapeId="0" xr:uid="{00000000-0006-0000-0100-00001A000000}">
      <text>
        <r>
          <rPr>
            <sz val="10"/>
            <rFont val="Arial"/>
            <family val="2"/>
          </rPr>
          <t>Ô chỉ tiêu có định dạng số. Đơn vị tính x 1 (hoặc %)
Dữ liệu động đầu vào hợp lệ khi chỉ được thêm dòng trên ô này.</t>
        </r>
      </text>
    </comment>
    <comment ref="F10" authorId="0" shapeId="0" xr:uid="{00000000-0006-0000-0100-00001B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100-00001C000000}">
      <text>
        <r>
          <rPr>
            <sz val="10"/>
            <rFont val="Arial"/>
            <family val="2"/>
          </rPr>
          <t>Ô chỉ tiêu có định dạng số. Đơn vị tính x 1 (hoặc %)</t>
        </r>
      </text>
    </comment>
    <comment ref="E11" authorId="0" shapeId="0" xr:uid="{00000000-0006-0000-0100-00001D000000}">
      <text>
        <r>
          <rPr>
            <sz val="10"/>
            <rFont val="Arial"/>
            <family val="2"/>
          </rPr>
          <t>Ô chỉ tiêu có định dạng số. Đơn vị tính x 1 (hoặc %)</t>
        </r>
      </text>
    </comment>
    <comment ref="F11" authorId="0" shapeId="0" xr:uid="{00000000-0006-0000-0100-00001E000000}">
      <text>
        <r>
          <rPr>
            <sz val="10"/>
            <rFont val="Arial"/>
            <family val="2"/>
          </rPr>
          <t>Ô chỉ tiêu có định dạng số. Đơn vị tính x 1 (hoặc %)</t>
        </r>
      </text>
    </comment>
    <comment ref="A13" authorId="0" shapeId="0" xr:uid="{00000000-0006-0000-0100-00001F000000}">
      <text>
        <r>
          <rPr>
            <sz val="10"/>
            <rFont val="Arial"/>
            <family val="2"/>
          </rPr>
          <t>Ô chỉ tiêu có định dạng ký tự
Dữ liệu động đầu vào hợp lệ khi chỉ được thêm dòng trên ô này.</t>
        </r>
      </text>
    </comment>
    <comment ref="B13" authorId="0" shapeId="0" xr:uid="{00000000-0006-0000-0100-000020000000}">
      <text>
        <r>
          <rPr>
            <sz val="10"/>
            <rFont val="Arial"/>
            <family val="2"/>
          </rPr>
          <t>Ô chỉ tiêu có định dạng ký tự
Dữ liệu động đầu vào hợp lệ khi chỉ được thêm dòng trên ô này.</t>
        </r>
      </text>
    </comment>
    <comment ref="C13" authorId="0" shapeId="0" xr:uid="{00000000-0006-0000-0100-000021000000}">
      <text>
        <r>
          <rPr>
            <sz val="10"/>
            <rFont val="Arial"/>
            <family val="2"/>
          </rPr>
          <t>Ô chỉ tiêu có định dạng ký tự
Dữ liệu động đầu vào hợp lệ khi chỉ được thêm dòng trên ô này.</t>
        </r>
      </text>
    </comment>
    <comment ref="D13" authorId="0" shapeId="0" xr:uid="{00000000-0006-0000-0100-000022000000}">
      <text>
        <r>
          <rPr>
            <sz val="10"/>
            <rFont val="Arial"/>
            <family val="2"/>
          </rPr>
          <t>Ô chỉ tiêu có định dạng số. Đơn vị tính x 1 (hoặc %)
Dữ liệu động đầu vào hợp lệ khi chỉ được thêm dòng trên ô này.</t>
        </r>
      </text>
    </comment>
    <comment ref="E13" authorId="0" shapeId="0" xr:uid="{00000000-0006-0000-0100-000023000000}">
      <text>
        <r>
          <rPr>
            <sz val="10"/>
            <rFont val="Arial"/>
            <family val="2"/>
          </rPr>
          <t>Ô chỉ tiêu có định dạng số. Đơn vị tính x 1 (hoặc %)
Dữ liệu động đầu vào hợp lệ khi chỉ được thêm dòng trên ô này.</t>
        </r>
      </text>
    </comment>
    <comment ref="F13" authorId="0" shapeId="0" xr:uid="{00000000-0006-0000-0100-000024000000}">
      <text>
        <r>
          <rPr>
            <sz val="10"/>
            <rFont val="Arial"/>
            <family val="2"/>
          </rPr>
          <t>Ô chỉ tiêu có định dạng số. Đơn vị tính x 1 (hoặc %)
Dữ liệu động đầu vào hợp lệ khi chỉ được thêm dòng trên ô này.</t>
        </r>
      </text>
    </comment>
    <comment ref="A15" authorId="0" shapeId="0" xr:uid="{00000000-0006-0000-0100-000025000000}">
      <text>
        <r>
          <rPr>
            <sz val="10"/>
            <rFont val="Arial"/>
            <family val="2"/>
          </rPr>
          <t>Ô chỉ tiêu có định dạng số. Đơn vị tính x 1 (hoặc %)
Dữ liệu động đầu vào hợp lệ khi chỉ được thêm dòng trên ô này.</t>
        </r>
      </text>
    </comment>
    <comment ref="B15" authorId="0" shapeId="0" xr:uid="{00000000-0006-0000-0100-000026000000}">
      <text>
        <r>
          <rPr>
            <sz val="10"/>
            <rFont val="Arial"/>
            <family val="2"/>
          </rPr>
          <t>Ô chỉ tiêu có định dạng ký tự
Dữ liệu động đầu vào hợp lệ khi chỉ được thêm dòng trên ô này.</t>
        </r>
      </text>
    </comment>
    <comment ref="C15" authorId="0" shapeId="0" xr:uid="{00000000-0006-0000-0100-000027000000}">
      <text>
        <r>
          <rPr>
            <sz val="10"/>
            <rFont val="Arial"/>
            <family val="2"/>
          </rPr>
          <t>Ô chỉ tiêu có định dạng số. Đơn vị tính x 1 (hoặc %)
Dữ liệu động đầu vào hợp lệ khi chỉ được thêm dòng trên ô này.</t>
        </r>
      </text>
    </comment>
    <comment ref="D15" authorId="0" shapeId="0" xr:uid="{00000000-0006-0000-0100-000028000000}">
      <text>
        <r>
          <rPr>
            <sz val="10"/>
            <rFont val="Arial"/>
            <family val="2"/>
          </rPr>
          <t>Ô chỉ tiêu có định dạng số. Đơn vị tính x 1 (hoặc %)
Dữ liệu động đầu vào hợp lệ khi chỉ được thêm dòng trên ô này.</t>
        </r>
      </text>
    </comment>
    <comment ref="E15" authorId="0" shapeId="0" xr:uid="{00000000-0006-0000-0100-000029000000}">
      <text>
        <r>
          <rPr>
            <sz val="10"/>
            <rFont val="Arial"/>
            <family val="2"/>
          </rPr>
          <t>Ô chỉ tiêu có định dạng số. Đơn vị tính x 1 (hoặc %)
Dữ liệu động đầu vào hợp lệ khi chỉ được thêm dòng trên ô này.</t>
        </r>
      </text>
    </comment>
    <comment ref="F15" authorId="0" shapeId="0" xr:uid="{00000000-0006-0000-0100-00002A000000}">
      <text>
        <r>
          <rPr>
            <sz val="10"/>
            <rFont val="Arial"/>
            <family val="2"/>
          </rPr>
          <t>Ô chỉ tiêu có định dạng số. Đơn vị tính x 1 (hoặc %)
Dữ liệu động đầu vào hợp lệ khi chỉ được thêm dòng trên ô này.</t>
        </r>
      </text>
    </comment>
    <comment ref="D16" authorId="0" shapeId="0" xr:uid="{00000000-0006-0000-0100-00002B000000}">
      <text>
        <r>
          <rPr>
            <sz val="10"/>
            <rFont val="Arial"/>
            <family val="2"/>
          </rPr>
          <t>Ô chỉ tiêu có định dạng số. Đơn vị tính x 1 (hoặc %)</t>
        </r>
      </text>
    </comment>
    <comment ref="E16" authorId="0" shapeId="0" xr:uid="{00000000-0006-0000-0100-00002C000000}">
      <text>
        <r>
          <rPr>
            <sz val="10"/>
            <rFont val="Arial"/>
            <family val="2"/>
          </rPr>
          <t>Ô chỉ tiêu có định dạng số. Đơn vị tính x 1 (hoặc %)</t>
        </r>
      </text>
    </comment>
    <comment ref="F16" authorId="0" shapeId="0" xr:uid="{00000000-0006-0000-0100-00002D000000}">
      <text>
        <r>
          <rPr>
            <sz val="10"/>
            <rFont val="Arial"/>
            <family val="2"/>
          </rPr>
          <t>Ô chỉ tiêu có định dạng số. Đơn vị tính x 1 (hoặc %)</t>
        </r>
      </text>
    </comment>
    <comment ref="A18" authorId="0" shapeId="0" xr:uid="{00000000-0006-0000-0100-00002E000000}">
      <text>
        <r>
          <rPr>
            <sz val="10"/>
            <rFont val="Arial"/>
            <family val="2"/>
          </rPr>
          <t>Ô chỉ tiêu có định dạng số. Đơn vị tính x 1 (hoặc %)
Dữ liệu động đầu vào hợp lệ khi chỉ được thêm dòng trên ô này.</t>
        </r>
      </text>
    </comment>
    <comment ref="B18" authorId="0" shapeId="0" xr:uid="{00000000-0006-0000-0100-00002F000000}">
      <text>
        <r>
          <rPr>
            <sz val="10"/>
            <rFont val="Arial"/>
            <family val="2"/>
          </rPr>
          <t>Ô chỉ tiêu có định dạng ký tự
Dữ liệu động đầu vào hợp lệ khi chỉ được thêm dòng trên ô này.</t>
        </r>
      </text>
    </comment>
    <comment ref="C18" authorId="0" shapeId="0" xr:uid="{00000000-0006-0000-0100-000030000000}">
      <text>
        <r>
          <rPr>
            <sz val="10"/>
            <rFont val="Arial"/>
            <family val="2"/>
          </rPr>
          <t>Ô chỉ tiêu có định dạng số. Đơn vị tính x 1 (hoặc %)
Dữ liệu động đầu vào hợp lệ khi chỉ được thêm dòng trên ô này.</t>
        </r>
      </text>
    </comment>
    <comment ref="D18" authorId="0" shapeId="0" xr:uid="{00000000-0006-0000-0100-000031000000}">
      <text>
        <r>
          <rPr>
            <sz val="10"/>
            <rFont val="Arial"/>
            <family val="2"/>
          </rPr>
          <t>Ô chỉ tiêu có định dạng số. Đơn vị tính x 1 (hoặc %)
Dữ liệu động đầu vào hợp lệ khi chỉ được thêm dòng trên ô này.</t>
        </r>
      </text>
    </comment>
    <comment ref="E18" authorId="0" shapeId="0" xr:uid="{00000000-0006-0000-0100-000032000000}">
      <text>
        <r>
          <rPr>
            <sz val="10"/>
            <rFont val="Arial"/>
            <family val="2"/>
          </rPr>
          <t>Ô chỉ tiêu có định dạng số. Đơn vị tính x 1 (hoặc %)
Dữ liệu động đầu vào hợp lệ khi chỉ được thêm dòng trên ô này.</t>
        </r>
      </text>
    </comment>
    <comment ref="F18" authorId="0" shapeId="0" xr:uid="{00000000-0006-0000-0100-000033000000}">
      <text>
        <r>
          <rPr>
            <sz val="10"/>
            <rFont val="Arial"/>
            <family val="2"/>
          </rPr>
          <t>Ô chỉ tiêu có định dạng số. Đơn vị tính x 1 (hoặc %)
Dữ liệu động đầu vào hợp lệ khi chỉ được thêm dòng trên ô này.</t>
        </r>
      </text>
    </comment>
    <comment ref="D19" authorId="0" shapeId="0" xr:uid="{00000000-0006-0000-0100-000034000000}">
      <text>
        <r>
          <rPr>
            <sz val="10"/>
            <rFont val="Arial"/>
            <family val="2"/>
          </rPr>
          <t>Ô chỉ tiêu có định dạng số. Đơn vị tính x 1 (hoặc %)</t>
        </r>
      </text>
    </comment>
    <comment ref="E19" authorId="0" shapeId="0" xr:uid="{00000000-0006-0000-0100-000035000000}">
      <text>
        <r>
          <rPr>
            <sz val="10"/>
            <rFont val="Arial"/>
            <family val="2"/>
          </rPr>
          <t>Ô chỉ tiêu có định dạng số. Đơn vị tính x 1 (hoặc %)</t>
        </r>
      </text>
    </comment>
    <comment ref="F19" authorId="0" shapeId="0" xr:uid="{00000000-0006-0000-0100-000036000000}">
      <text>
        <r>
          <rPr>
            <sz val="10"/>
            <rFont val="Arial"/>
            <family val="2"/>
          </rPr>
          <t>Ô chỉ tiêu có định dạng số. Đơn vị tính x 1 (hoặc %)</t>
        </r>
      </text>
    </comment>
    <comment ref="A21" authorId="0" shapeId="0" xr:uid="{00000000-0006-0000-0100-000037000000}">
      <text>
        <r>
          <rPr>
            <sz val="10"/>
            <rFont val="Arial"/>
            <family val="2"/>
          </rPr>
          <t>Ô chỉ tiêu có định dạng ký tự
Dữ liệu động đầu vào hợp lệ khi chỉ được thêm dòng trên ô này.</t>
        </r>
      </text>
    </comment>
    <comment ref="B21" authorId="0" shapeId="0" xr:uid="{00000000-0006-0000-0100-000038000000}">
      <text>
        <r>
          <rPr>
            <sz val="10"/>
            <rFont val="Arial"/>
            <family val="2"/>
          </rPr>
          <t>Ô chỉ tiêu có định dạng ký tự
Dữ liệu động đầu vào hợp lệ khi chỉ được thêm dòng trên ô này.</t>
        </r>
      </text>
    </comment>
    <comment ref="C21" authorId="0" shapeId="0" xr:uid="{00000000-0006-0000-0100-000039000000}">
      <text>
        <r>
          <rPr>
            <sz val="10"/>
            <rFont val="Arial"/>
            <family val="2"/>
          </rPr>
          <t>Ô chỉ tiêu có định dạng ký tự
Dữ liệu động đầu vào hợp lệ khi chỉ được thêm dòng trên ô này.</t>
        </r>
      </text>
    </comment>
    <comment ref="D21" authorId="0" shapeId="0" xr:uid="{00000000-0006-0000-0100-00003A000000}">
      <text>
        <r>
          <rPr>
            <sz val="10"/>
            <rFont val="Arial"/>
            <family val="2"/>
          </rPr>
          <t>Ô chỉ tiêu có định dạng số. Đơn vị tính x 1 (hoặc %)
Dữ liệu động đầu vào hợp lệ khi chỉ được thêm dòng trên ô này.</t>
        </r>
      </text>
    </comment>
    <comment ref="E21" authorId="0" shapeId="0" xr:uid="{00000000-0006-0000-0100-00003B000000}">
      <text>
        <r>
          <rPr>
            <sz val="10"/>
            <rFont val="Arial"/>
            <family val="2"/>
          </rPr>
          <t>Ô chỉ tiêu có định dạng số. Đơn vị tính x 1 (hoặc %)
Dữ liệu động đầu vào hợp lệ khi chỉ được thêm dòng trên ô này.</t>
        </r>
      </text>
    </comment>
    <comment ref="F21" authorId="0" shapeId="0" xr:uid="{00000000-0006-0000-0100-00003C000000}">
      <text>
        <r>
          <rPr>
            <sz val="10"/>
            <rFont val="Arial"/>
            <family val="2"/>
          </rPr>
          <t>Ô chỉ tiêu có định dạng số. Đơn vị tính x 1 (hoặc %)
Dữ liệu động đầu vào hợp lệ khi chỉ được thêm dòng trên ô này.</t>
        </r>
      </text>
    </comment>
    <comment ref="A23" authorId="0" shapeId="0" xr:uid="{00000000-0006-0000-0100-00003D000000}">
      <text>
        <r>
          <rPr>
            <sz val="10"/>
            <rFont val="Arial"/>
            <family val="2"/>
          </rPr>
          <t>Ô chỉ tiêu có định dạng số. Đơn vị tính x 1 (hoặc %)
Dữ liệu động đầu vào hợp lệ khi chỉ được thêm dòng trên ô này.</t>
        </r>
      </text>
    </comment>
    <comment ref="B23" authorId="0" shapeId="0" xr:uid="{00000000-0006-0000-0100-00003E000000}">
      <text>
        <r>
          <rPr>
            <sz val="10"/>
            <rFont val="Arial"/>
            <family val="2"/>
          </rPr>
          <t>Ô chỉ tiêu có định dạng ký tự
Dữ liệu động đầu vào hợp lệ khi chỉ được thêm dòng trên ô này.</t>
        </r>
      </text>
    </comment>
    <comment ref="C23" authorId="0" shapeId="0" xr:uid="{00000000-0006-0000-0100-00003F000000}">
      <text>
        <r>
          <rPr>
            <sz val="10"/>
            <rFont val="Arial"/>
            <family val="2"/>
          </rPr>
          <t>Ô chỉ tiêu có định dạng số. Đơn vị tính x 1 (hoặc %)
Dữ liệu động đầu vào hợp lệ khi chỉ được thêm dòng trên ô này.</t>
        </r>
      </text>
    </comment>
    <comment ref="D23" authorId="0" shapeId="0" xr:uid="{00000000-0006-0000-0100-000040000000}">
      <text>
        <r>
          <rPr>
            <sz val="10"/>
            <rFont val="Arial"/>
            <family val="2"/>
          </rPr>
          <t>Ô chỉ tiêu có định dạng số. Đơn vị tính x 1 (hoặc %)
Dữ liệu động đầu vào hợp lệ khi chỉ được thêm dòng trên ô này.</t>
        </r>
      </text>
    </comment>
    <comment ref="E23" authorId="0" shapeId="0" xr:uid="{00000000-0006-0000-0100-000041000000}">
      <text>
        <r>
          <rPr>
            <sz val="10"/>
            <rFont val="Arial"/>
            <family val="2"/>
          </rPr>
          <t>Ô chỉ tiêu có định dạng số. Đơn vị tính x 1 (hoặc %)
Dữ liệu động đầu vào hợp lệ khi chỉ được thêm dòng trên ô này.</t>
        </r>
      </text>
    </comment>
    <comment ref="F23" authorId="0" shapeId="0" xr:uid="{00000000-0006-0000-0100-000042000000}">
      <text>
        <r>
          <rPr>
            <sz val="10"/>
            <rFont val="Arial"/>
            <family val="2"/>
          </rPr>
          <t>Ô chỉ tiêu có định dạng số. Đơn vị tính x 1 (hoặc %)
Dữ liệu động đầu vào hợp lệ khi chỉ được thêm dòng trên ô này.</t>
        </r>
      </text>
    </comment>
    <comment ref="D24" authorId="0" shapeId="0" xr:uid="{00000000-0006-0000-0100-000043000000}">
      <text>
        <r>
          <rPr>
            <sz val="10"/>
            <rFont val="Arial"/>
            <family val="2"/>
          </rPr>
          <t>Ô chỉ tiêu có định dạng số. Đơn vị tính x 1 (hoặc %)</t>
        </r>
      </text>
    </comment>
    <comment ref="E24" authorId="0" shapeId="0" xr:uid="{00000000-0006-0000-0100-000044000000}">
      <text>
        <r>
          <rPr>
            <sz val="10"/>
            <rFont val="Arial"/>
            <family val="2"/>
          </rPr>
          <t>Ô chỉ tiêu có định dạng số. Đơn vị tính x 1 (hoặc %)</t>
        </r>
      </text>
    </comment>
    <comment ref="F24" authorId="0" shapeId="0" xr:uid="{00000000-0006-0000-0100-000045000000}">
      <text>
        <r>
          <rPr>
            <sz val="10"/>
            <rFont val="Arial"/>
            <family val="2"/>
          </rPr>
          <t>Ô chỉ tiêu có định dạng số. Đơn vị tính x 1 (hoặc %)</t>
        </r>
      </text>
    </comment>
    <comment ref="A26" authorId="0" shapeId="0" xr:uid="{00000000-0006-0000-0100-000046000000}">
      <text>
        <r>
          <rPr>
            <sz val="10"/>
            <rFont val="Arial"/>
            <family val="2"/>
          </rPr>
          <t>Ô chỉ tiêu có định dạng số. Đơn vị tính x 1 (hoặc %)
Dữ liệu động đầu vào hợp lệ khi chỉ được thêm dòng trên ô này.</t>
        </r>
      </text>
    </comment>
    <comment ref="B26" authorId="0" shapeId="0" xr:uid="{00000000-0006-0000-0100-000047000000}">
      <text>
        <r>
          <rPr>
            <sz val="10"/>
            <rFont val="Arial"/>
            <family val="2"/>
          </rPr>
          <t>Ô chỉ tiêu có định dạng ký tự
Dữ liệu động đầu vào hợp lệ khi chỉ được thêm dòng trên ô này.</t>
        </r>
      </text>
    </comment>
    <comment ref="C26" authorId="0" shapeId="0" xr:uid="{00000000-0006-0000-0100-000048000000}">
      <text>
        <r>
          <rPr>
            <sz val="10"/>
            <rFont val="Arial"/>
            <family val="2"/>
          </rPr>
          <t>Ô chỉ tiêu có định dạng số. Đơn vị tính x 1 (hoặc %)
Dữ liệu động đầu vào hợp lệ khi chỉ được thêm dòng trên ô này.</t>
        </r>
      </text>
    </comment>
    <comment ref="D26" authorId="0" shapeId="0" xr:uid="{00000000-0006-0000-0100-000049000000}">
      <text>
        <r>
          <rPr>
            <sz val="10"/>
            <rFont val="Arial"/>
            <family val="2"/>
          </rPr>
          <t>Ô chỉ tiêu có định dạng số. Đơn vị tính x 1 (hoặc %)
Dữ liệu động đầu vào hợp lệ khi chỉ được thêm dòng trên ô này.</t>
        </r>
      </text>
    </comment>
    <comment ref="E26" authorId="0" shapeId="0" xr:uid="{00000000-0006-0000-0100-00004A000000}">
      <text>
        <r>
          <rPr>
            <sz val="10"/>
            <rFont val="Arial"/>
            <family val="2"/>
          </rPr>
          <t>Ô chỉ tiêu có định dạng số. Đơn vị tính x 1 (hoặc %)
Dữ liệu động đầu vào hợp lệ khi chỉ được thêm dòng trên ô này.</t>
        </r>
      </text>
    </comment>
    <comment ref="F26" authorId="0" shapeId="0" xr:uid="{00000000-0006-0000-0100-00004B000000}">
      <text>
        <r>
          <rPr>
            <sz val="10"/>
            <rFont val="Arial"/>
            <family val="2"/>
          </rPr>
          <t>Ô chỉ tiêu có định dạng số. Đơn vị tính x 1 (hoặc %)
Dữ liệu động đầu vào hợp lệ khi chỉ được thêm dòng trên ô này.</t>
        </r>
      </text>
    </comment>
    <comment ref="D27" authorId="0" shapeId="0" xr:uid="{00000000-0006-0000-0100-00004C000000}">
      <text>
        <r>
          <rPr>
            <sz val="10"/>
            <rFont val="Arial"/>
            <family val="2"/>
          </rPr>
          <t>Ô chỉ tiêu có định dạng số. Đơn vị tính x 1 (hoặc %)</t>
        </r>
      </text>
    </comment>
    <comment ref="E27" authorId="0" shapeId="0" xr:uid="{00000000-0006-0000-0100-00004D000000}">
      <text>
        <r>
          <rPr>
            <sz val="10"/>
            <rFont val="Arial"/>
            <family val="2"/>
          </rPr>
          <t>Ô chỉ tiêu có định dạng số. Đơn vị tính x 1 (hoặc %)</t>
        </r>
      </text>
    </comment>
    <comment ref="F27" authorId="0" shapeId="0" xr:uid="{00000000-0006-0000-0100-00004E000000}">
      <text>
        <r>
          <rPr>
            <sz val="10"/>
            <rFont val="Arial"/>
            <family val="2"/>
          </rPr>
          <t>Ô chỉ tiêu có định dạng số. Đơn vị tính x 1 (hoặc %)</t>
        </r>
      </text>
    </comment>
    <comment ref="A29" authorId="0" shapeId="0" xr:uid="{00000000-0006-0000-0100-00004F000000}">
      <text>
        <r>
          <rPr>
            <sz val="10"/>
            <rFont val="Arial"/>
            <family val="2"/>
          </rPr>
          <t>Ô chỉ tiêu có định dạng số. Đơn vị tính x 1 (hoặc %)
Dữ liệu động đầu vào hợp lệ khi chỉ được thêm dòng trên ô này.</t>
        </r>
      </text>
    </comment>
    <comment ref="B29" authorId="0" shapeId="0" xr:uid="{00000000-0006-0000-0100-000050000000}">
      <text>
        <r>
          <rPr>
            <sz val="10"/>
            <rFont val="Arial"/>
            <family val="2"/>
          </rPr>
          <t>Ô chỉ tiêu có định dạng ký tự
Dữ liệu động đầu vào hợp lệ khi chỉ được thêm dòng trên ô này.</t>
        </r>
      </text>
    </comment>
    <comment ref="C29" authorId="0" shapeId="0" xr:uid="{00000000-0006-0000-0100-000051000000}">
      <text>
        <r>
          <rPr>
            <sz val="10"/>
            <rFont val="Arial"/>
            <family val="2"/>
          </rPr>
          <t>Ô chỉ tiêu có định dạng số. Đơn vị tính x 1 (hoặc %)
Dữ liệu động đầu vào hợp lệ khi chỉ được thêm dòng trên ô này.</t>
        </r>
      </text>
    </comment>
    <comment ref="D29" authorId="0" shapeId="0" xr:uid="{00000000-0006-0000-0100-000052000000}">
      <text>
        <r>
          <rPr>
            <sz val="10"/>
            <rFont val="Arial"/>
            <family val="2"/>
          </rPr>
          <t>Ô chỉ tiêu có định dạng số. Đơn vị tính x 1 (hoặc %)
Dữ liệu động đầu vào hợp lệ khi chỉ được thêm dòng trên ô này.</t>
        </r>
      </text>
    </comment>
    <comment ref="E29" authorId="0" shapeId="0" xr:uid="{00000000-0006-0000-0100-000053000000}">
      <text>
        <r>
          <rPr>
            <sz val="10"/>
            <rFont val="Arial"/>
            <family val="2"/>
          </rPr>
          <t>Ô chỉ tiêu có định dạng số. Đơn vị tính x 1 (hoặc %)
Dữ liệu động đầu vào hợp lệ khi chỉ được thêm dòng trên ô này.</t>
        </r>
      </text>
    </comment>
    <comment ref="F29" authorId="0" shapeId="0" xr:uid="{00000000-0006-0000-0100-000054000000}">
      <text>
        <r>
          <rPr>
            <sz val="10"/>
            <rFont val="Arial"/>
            <family val="2"/>
          </rPr>
          <t>Ô chỉ tiêu có định dạng số. Đơn vị tính x 1 (hoặc %)
Dữ liệu động đầu vào hợp lệ khi chỉ được thêm dòng trên ô này.</t>
        </r>
      </text>
    </comment>
    <comment ref="D30" authorId="0" shapeId="0" xr:uid="{00000000-0006-0000-0100-000055000000}">
      <text>
        <r>
          <rPr>
            <sz val="10"/>
            <rFont val="Arial"/>
            <family val="2"/>
          </rPr>
          <t>Ô chỉ tiêu có định dạng số. Đơn vị tính x 1 (hoặc %)</t>
        </r>
      </text>
    </comment>
    <comment ref="E30" authorId="0" shapeId="0" xr:uid="{00000000-0006-0000-0100-000056000000}">
      <text>
        <r>
          <rPr>
            <sz val="10"/>
            <rFont val="Arial"/>
            <family val="2"/>
          </rPr>
          <t>Ô chỉ tiêu có định dạng số. Đơn vị tính x 1 (hoặc %)</t>
        </r>
      </text>
    </comment>
    <comment ref="F30" authorId="0" shapeId="0" xr:uid="{00000000-0006-0000-0100-000057000000}">
      <text>
        <r>
          <rPr>
            <sz val="10"/>
            <rFont val="Arial"/>
            <family val="2"/>
          </rPr>
          <t>Ô chỉ tiêu có định dạng số. Đơn vị tính x 1 (hoặc %)</t>
        </r>
      </text>
    </comment>
    <comment ref="D31" authorId="0" shapeId="0" xr:uid="{00000000-0006-0000-0100-000058000000}">
      <text>
        <r>
          <rPr>
            <sz val="10"/>
            <rFont val="Arial"/>
            <family val="2"/>
          </rPr>
          <t>Ô chỉ tiêu có định dạng số. Đơn vị tính x 1 (hoặc %)</t>
        </r>
      </text>
    </comment>
    <comment ref="E31" authorId="0" shapeId="0" xr:uid="{00000000-0006-0000-0100-000059000000}">
      <text>
        <r>
          <rPr>
            <sz val="10"/>
            <rFont val="Arial"/>
            <family val="2"/>
          </rPr>
          <t>Ô chỉ tiêu có định dạng số. Đơn vị tính x 1 (hoặc %)</t>
        </r>
      </text>
    </comment>
    <comment ref="F31" authorId="0" shapeId="0" xr:uid="{00000000-0006-0000-0100-00005A000000}">
      <text>
        <r>
          <rPr>
            <sz val="10"/>
            <rFont val="Arial"/>
            <family val="2"/>
          </rPr>
          <t>Ô chỉ tiêu có định dạng số. Đơn vị tính x 1 (hoặc %)</t>
        </r>
      </text>
    </comment>
    <comment ref="D32" authorId="0" shapeId="0" xr:uid="{00000000-0006-0000-0100-00005B000000}">
      <text>
        <r>
          <rPr>
            <sz val="10"/>
            <rFont val="Arial"/>
            <family val="2"/>
          </rPr>
          <t>Ô chỉ tiêu có định dạng số. Đơn vị tính x 1 (hoặc %)</t>
        </r>
      </text>
    </comment>
    <comment ref="E32" authorId="0" shapeId="0" xr:uid="{00000000-0006-0000-0100-00005C000000}">
      <text>
        <r>
          <rPr>
            <sz val="10"/>
            <rFont val="Arial"/>
            <family val="2"/>
          </rPr>
          <t>Ô chỉ tiêu có định dạng số. Đơn vị tính x 1 (hoặc %)</t>
        </r>
      </text>
    </comment>
    <comment ref="F32" authorId="0" shapeId="0" xr:uid="{00000000-0006-0000-0100-00005D000000}">
      <text>
        <r>
          <rPr>
            <sz val="10"/>
            <rFont val="Arial"/>
            <family val="2"/>
          </rPr>
          <t>Ô chỉ tiêu có định dạng số. Đơn vị tính x 1 (hoặc %)</t>
        </r>
      </text>
    </comment>
    <comment ref="A34" authorId="0" shapeId="0" xr:uid="{00000000-0006-0000-0100-00005E000000}">
      <text>
        <r>
          <rPr>
            <sz val="10"/>
            <rFont val="Arial"/>
            <family val="2"/>
          </rPr>
          <t>Ô chỉ tiêu có định dạng ký tự
Dữ liệu động đầu vào hợp lệ khi chỉ được thêm dòng trên ô này.</t>
        </r>
      </text>
    </comment>
    <comment ref="B34" authorId="0" shapeId="0" xr:uid="{00000000-0006-0000-0100-00005F000000}">
      <text>
        <r>
          <rPr>
            <sz val="10"/>
            <rFont val="Arial"/>
            <family val="2"/>
          </rPr>
          <t>Ô chỉ tiêu có định dạng ký tự
Dữ liệu động đầu vào hợp lệ khi chỉ được thêm dòng trên ô này.</t>
        </r>
      </text>
    </comment>
    <comment ref="C34" authorId="0" shapeId="0" xr:uid="{00000000-0006-0000-0100-000060000000}">
      <text>
        <r>
          <rPr>
            <sz val="10"/>
            <rFont val="Arial"/>
            <family val="2"/>
          </rPr>
          <t>Ô chỉ tiêu có định dạng ký tự
Dữ liệu động đầu vào hợp lệ khi chỉ được thêm dòng trên ô này.</t>
        </r>
      </text>
    </comment>
    <comment ref="D34" authorId="0" shapeId="0" xr:uid="{00000000-0006-0000-0100-000061000000}">
      <text>
        <r>
          <rPr>
            <sz val="10"/>
            <rFont val="Arial"/>
            <family val="2"/>
          </rPr>
          <t>Ô chỉ tiêu có định dạng số. Đơn vị tính x 1 (hoặc %)
Dữ liệu động đầu vào hợp lệ khi chỉ được thêm dòng trên ô này.</t>
        </r>
      </text>
    </comment>
    <comment ref="E34" authorId="0" shapeId="0" xr:uid="{00000000-0006-0000-0100-000062000000}">
      <text>
        <r>
          <rPr>
            <sz val="10"/>
            <rFont val="Arial"/>
            <family val="2"/>
          </rPr>
          <t>Ô chỉ tiêu có định dạng số. Đơn vị tính x 1 (hoặc %)
Dữ liệu động đầu vào hợp lệ khi chỉ được thêm dòng trên ô này.</t>
        </r>
      </text>
    </comment>
    <comment ref="F34" authorId="0" shapeId="0" xr:uid="{00000000-0006-0000-0100-000063000000}">
      <text>
        <r>
          <rPr>
            <sz val="10"/>
            <rFont val="Arial"/>
            <family val="2"/>
          </rPr>
          <t>Ô chỉ tiêu có định dạng số. Đơn vị tính x 1 (hoặc %)
Dữ liệu động đầu vào hợp lệ khi chỉ được thêm dòng trên ô này.</t>
        </r>
      </text>
    </comment>
    <comment ref="A36" authorId="0" shapeId="0" xr:uid="{00000000-0006-0000-0100-000064000000}">
      <text>
        <r>
          <rPr>
            <sz val="10"/>
            <rFont val="Arial"/>
            <family val="2"/>
          </rPr>
          <t>Ô chỉ tiêu có định dạng số. Đơn vị tính x 1 (hoặc %)
Dữ liệu động đầu vào hợp lệ khi chỉ được thêm dòng trên ô này.</t>
        </r>
      </text>
    </comment>
    <comment ref="B36" authorId="0" shapeId="0" xr:uid="{00000000-0006-0000-0100-000065000000}">
      <text>
        <r>
          <rPr>
            <sz val="10"/>
            <rFont val="Arial"/>
            <family val="2"/>
          </rPr>
          <t>Ô chỉ tiêu có định dạng ký tự
Dữ liệu động đầu vào hợp lệ khi chỉ được thêm dòng trên ô này.</t>
        </r>
      </text>
    </comment>
    <comment ref="C36" authorId="0" shapeId="0" xr:uid="{00000000-0006-0000-0100-000066000000}">
      <text>
        <r>
          <rPr>
            <sz val="10"/>
            <rFont val="Arial"/>
            <family val="2"/>
          </rPr>
          <t>Ô chỉ tiêu có định dạng số. Đơn vị tính x 1 (hoặc %)
Dữ liệu động đầu vào hợp lệ khi chỉ được thêm dòng trên ô này.</t>
        </r>
      </text>
    </comment>
    <comment ref="D36" authorId="0" shapeId="0" xr:uid="{00000000-0006-0000-0100-000067000000}">
      <text>
        <r>
          <rPr>
            <sz val="10"/>
            <rFont val="Arial"/>
            <family val="2"/>
          </rPr>
          <t>Ô chỉ tiêu có định dạng số. Đơn vị tính x 1 (hoặc %)
Dữ liệu động đầu vào hợp lệ khi chỉ được thêm dòng trên ô này.</t>
        </r>
      </text>
    </comment>
    <comment ref="E36" authorId="0" shapeId="0" xr:uid="{00000000-0006-0000-0100-000068000000}">
      <text>
        <r>
          <rPr>
            <sz val="10"/>
            <rFont val="Arial"/>
            <family val="2"/>
          </rPr>
          <t>Ô chỉ tiêu có định dạng số. Đơn vị tính x 1 (hoặc %)
Dữ liệu động đầu vào hợp lệ khi chỉ được thêm dòng trên ô này.</t>
        </r>
      </text>
    </comment>
    <comment ref="F36" authorId="0" shapeId="0" xr:uid="{00000000-0006-0000-0100-000069000000}">
      <text>
        <r>
          <rPr>
            <sz val="10"/>
            <rFont val="Arial"/>
            <family val="2"/>
          </rPr>
          <t>Ô chỉ tiêu có định dạng số. Đơn vị tính x 1 (hoặc %)
Dữ liệu động đầu vào hợp lệ khi chỉ được thêm dòng trên ô này.</t>
        </r>
      </text>
    </comment>
    <comment ref="D37" authorId="0" shapeId="0" xr:uid="{00000000-0006-0000-0100-00006A000000}">
      <text>
        <r>
          <rPr>
            <sz val="10"/>
            <rFont val="Arial"/>
            <family val="2"/>
          </rPr>
          <t>Ô chỉ tiêu có định dạng số. Đơn vị tính x 1 (hoặc %)</t>
        </r>
      </text>
    </comment>
    <comment ref="E37" authorId="0" shapeId="0" xr:uid="{00000000-0006-0000-0100-00006B000000}">
      <text>
        <r>
          <rPr>
            <sz val="10"/>
            <rFont val="Arial"/>
            <family val="2"/>
          </rPr>
          <t>Ô chỉ tiêu có định dạng số. Đơn vị tính x 1 (hoặc %)</t>
        </r>
      </text>
    </comment>
    <comment ref="F37" authorId="0" shapeId="0" xr:uid="{00000000-0006-0000-0100-00006C000000}">
      <text>
        <r>
          <rPr>
            <sz val="10"/>
            <rFont val="Arial"/>
            <family val="2"/>
          </rPr>
          <t>Ô chỉ tiêu có định dạng số. Đơn vị tính x 1 (hoặc %)</t>
        </r>
      </text>
    </comment>
    <comment ref="A39" authorId="0" shapeId="0" xr:uid="{00000000-0006-0000-0100-00006D000000}">
      <text>
        <r>
          <rPr>
            <sz val="10"/>
            <rFont val="Arial"/>
            <family val="2"/>
          </rPr>
          <t>Ô chỉ tiêu có định dạng số. Đơn vị tính x 1 (hoặc %)
Dữ liệu động đầu vào hợp lệ khi chỉ được thêm dòng trên ô này.</t>
        </r>
      </text>
    </comment>
    <comment ref="B39" authorId="0" shapeId="0" xr:uid="{00000000-0006-0000-0100-00006E000000}">
      <text>
        <r>
          <rPr>
            <sz val="10"/>
            <rFont val="Arial"/>
            <family val="2"/>
          </rPr>
          <t>Ô chỉ tiêu có định dạng ký tự
Dữ liệu động đầu vào hợp lệ khi chỉ được thêm dòng trên ô này.</t>
        </r>
      </text>
    </comment>
    <comment ref="C39" authorId="0" shapeId="0" xr:uid="{00000000-0006-0000-0100-00006F000000}">
      <text>
        <r>
          <rPr>
            <sz val="10"/>
            <rFont val="Arial"/>
            <family val="2"/>
          </rPr>
          <t>Ô chỉ tiêu có định dạng số. Đơn vị tính x 1 (hoặc %)
Dữ liệu động đầu vào hợp lệ khi chỉ được thêm dòng trên ô này.</t>
        </r>
      </text>
    </comment>
    <comment ref="D39" authorId="0" shapeId="0" xr:uid="{00000000-0006-0000-0100-000070000000}">
      <text>
        <r>
          <rPr>
            <sz val="10"/>
            <rFont val="Arial"/>
            <family val="2"/>
          </rPr>
          <t>Ô chỉ tiêu có định dạng số. Đơn vị tính x 1 (hoặc %)
Dữ liệu động đầu vào hợp lệ khi chỉ được thêm dòng trên ô này.</t>
        </r>
      </text>
    </comment>
    <comment ref="E39" authorId="0" shapeId="0" xr:uid="{00000000-0006-0000-0100-000071000000}">
      <text>
        <r>
          <rPr>
            <sz val="10"/>
            <rFont val="Arial"/>
            <family val="2"/>
          </rPr>
          <t>Ô chỉ tiêu có định dạng số. Đơn vị tính x 1 (hoặc %)
Dữ liệu động đầu vào hợp lệ khi chỉ được thêm dòng trên ô này.</t>
        </r>
      </text>
    </comment>
    <comment ref="F39" authorId="0" shapeId="0" xr:uid="{00000000-0006-0000-0100-000072000000}">
      <text>
        <r>
          <rPr>
            <sz val="10"/>
            <rFont val="Arial"/>
            <family val="2"/>
          </rPr>
          <t>Ô chỉ tiêu có định dạng số. Đơn vị tính x 1 (hoặc %)
Dữ liệu động đầu vào hợp lệ khi chỉ được thêm dòng trên ô này.</t>
        </r>
      </text>
    </comment>
    <comment ref="D40" authorId="0" shapeId="0" xr:uid="{00000000-0006-0000-0100-000073000000}">
      <text>
        <r>
          <rPr>
            <sz val="10"/>
            <rFont val="Arial"/>
            <family val="2"/>
          </rPr>
          <t>Ô chỉ tiêu có định dạng số. Đơn vị tính x 1 (hoặc %)</t>
        </r>
      </text>
    </comment>
    <comment ref="E40" authorId="0" shapeId="0" xr:uid="{00000000-0006-0000-0100-000074000000}">
      <text>
        <r>
          <rPr>
            <sz val="10"/>
            <rFont val="Arial"/>
            <family val="2"/>
          </rPr>
          <t>Ô chỉ tiêu có định dạng số. Đơn vị tính x 1 (hoặc %)</t>
        </r>
      </text>
    </comment>
    <comment ref="F40" authorId="0" shapeId="0" xr:uid="{00000000-0006-0000-0100-000075000000}">
      <text>
        <r>
          <rPr>
            <sz val="10"/>
            <rFont val="Arial"/>
            <family val="2"/>
          </rPr>
          <t>Ô chỉ tiêu có định dạng số. Đơn vị tính x 1 (hoặc %)</t>
        </r>
      </text>
    </comment>
    <comment ref="D41" authorId="0" shapeId="0" xr:uid="{00000000-0006-0000-0100-000076000000}">
      <text>
        <r>
          <rPr>
            <sz val="10"/>
            <rFont val="Arial"/>
            <family val="2"/>
          </rPr>
          <t>Ô chỉ tiêu có định dạng số. Đơn vị tính x 1 (hoặc %)</t>
        </r>
      </text>
    </comment>
    <comment ref="E41" authorId="0" shapeId="0" xr:uid="{00000000-0006-0000-0100-000077000000}">
      <text>
        <r>
          <rPr>
            <sz val="10"/>
            <rFont val="Arial"/>
            <family val="2"/>
          </rPr>
          <t>Ô chỉ tiêu có định dạng số. Đơn vị tính x 1 (hoặc %)</t>
        </r>
      </text>
    </comment>
    <comment ref="F41" authorId="0" shapeId="0" xr:uid="{00000000-0006-0000-0100-000078000000}">
      <text>
        <r>
          <rPr>
            <sz val="10"/>
            <rFont val="Arial"/>
            <family val="2"/>
          </rPr>
          <t>Ô chỉ tiêu có định dạng số. Đơn vị tính x 1 (hoặc %)</t>
        </r>
      </text>
    </comment>
    <comment ref="D42" authorId="0" shapeId="0" xr:uid="{00000000-0006-0000-0100-000079000000}">
      <text>
        <r>
          <rPr>
            <sz val="10"/>
            <rFont val="Arial"/>
            <family val="2"/>
          </rPr>
          <t>Ô chỉ tiêu có định dạng số. Đơn vị tính x 1 (hoặc %)</t>
        </r>
      </text>
    </comment>
    <comment ref="E42" authorId="0" shapeId="0" xr:uid="{00000000-0006-0000-0100-00007A000000}">
      <text>
        <r>
          <rPr>
            <sz val="10"/>
            <rFont val="Arial"/>
            <family val="2"/>
          </rPr>
          <t>Ô chỉ tiêu có định dạng số. Đơn vị tính x 1 (hoặc %)</t>
        </r>
      </text>
    </comment>
    <comment ref="F42" authorId="0" shapeId="0" xr:uid="{00000000-0006-0000-0100-00007B000000}">
      <text>
        <r>
          <rPr>
            <sz val="10"/>
            <rFont val="Arial"/>
            <family val="2"/>
          </rPr>
          <t>Ô chỉ tiêu có định dạng số. Đơn vị tính x 1 (hoặc %)</t>
        </r>
      </text>
    </comment>
    <comment ref="D43" authorId="0" shapeId="0" xr:uid="{00000000-0006-0000-0100-00007C000000}">
      <text>
        <r>
          <rPr>
            <sz val="10"/>
            <rFont val="Arial"/>
            <family val="2"/>
          </rPr>
          <t>Ô chỉ tiêu có định dạng số. Đơn vị tính x 1 (hoặc %)</t>
        </r>
      </text>
    </comment>
    <comment ref="E43" authorId="0" shapeId="0" xr:uid="{00000000-0006-0000-0100-00007D000000}">
      <text>
        <r>
          <rPr>
            <sz val="10"/>
            <rFont val="Arial"/>
            <family val="2"/>
          </rPr>
          <t>Ô chỉ tiêu có định dạng số. Đơn vị tính x 1 (hoặc %)</t>
        </r>
      </text>
    </comment>
    <comment ref="F43" authorId="0" shapeId="0" xr:uid="{00000000-0006-0000-0100-00007E000000}">
      <text>
        <r>
          <rPr>
            <sz val="10"/>
            <rFont val="Arial"/>
            <family val="2"/>
          </rPr>
          <t>Ô chỉ tiêu có định dạng số. Đơn vị tính x 1 (hoặc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A00-000001000000}">
      <text>
        <r>
          <rPr>
            <sz val="10"/>
            <rFont val="Arial"/>
            <family val="2"/>
          </rPr>
          <t>Ô chỉ tiêu có định dạng số. Đơn vị tính x 1 (hoặc %)</t>
        </r>
      </text>
    </comment>
    <comment ref="D3" authorId="0" shapeId="0" xr:uid="{00000000-0006-0000-0A00-000002000000}">
      <text>
        <r>
          <rPr>
            <sz val="10"/>
            <rFont val="Arial"/>
            <family val="2"/>
          </rPr>
          <t>Ô chỉ tiêu có định dạng số. Đơn vị tính x 1 (hoặc %)</t>
        </r>
      </text>
    </comment>
    <comment ref="E3" authorId="0" shapeId="0" xr:uid="{00000000-0006-0000-0A00-000003000000}">
      <text>
        <r>
          <rPr>
            <sz val="10"/>
            <rFont val="Arial"/>
            <family val="2"/>
          </rPr>
          <t>Ô chỉ tiêu có định dạng số. Đơn vị tính x 1 (hoặc %)</t>
        </r>
      </text>
    </comment>
    <comment ref="F3" authorId="0" shapeId="0" xr:uid="{00000000-0006-0000-0A00-000004000000}">
      <text>
        <r>
          <rPr>
            <sz val="10"/>
            <rFont val="Arial"/>
            <family val="2"/>
          </rPr>
          <t>Ô chỉ tiêu có định dạng số. Đơn vị tính x 1 (hoặc %)</t>
        </r>
      </text>
    </comment>
    <comment ref="G3" authorId="0" shapeId="0" xr:uid="{00000000-0006-0000-0A00-000005000000}">
      <text>
        <r>
          <rPr>
            <sz val="10"/>
            <rFont val="Arial"/>
            <family val="2"/>
          </rPr>
          <t>Ô chỉ tiêu có định dạng số. Đơn vị tính x 1 (hoặc %)</t>
        </r>
      </text>
    </comment>
    <comment ref="H3" authorId="0" shapeId="0" xr:uid="{00000000-0006-0000-0A00-000006000000}">
      <text>
        <r>
          <rPr>
            <sz val="10"/>
            <rFont val="Arial"/>
            <family val="2"/>
          </rPr>
          <t>Ô chỉ tiêu có định dạng số. Đơn vị tính x 1 (hoặc %)</t>
        </r>
      </text>
    </comment>
    <comment ref="A5" authorId="0" shapeId="0" xr:uid="{00000000-0006-0000-0A00-000007000000}">
      <text>
        <r>
          <rPr>
            <sz val="10"/>
            <rFont val="Arial"/>
            <family val="2"/>
          </rPr>
          <t>Ô chỉ tiêu có định dạng ký tự
Dữ liệu động đầu vào hợp lệ khi chỉ được thêm dòng trên ô này.</t>
        </r>
      </text>
    </comment>
    <comment ref="B5" authorId="0" shapeId="0" xr:uid="{00000000-0006-0000-0A00-000008000000}">
      <text>
        <r>
          <rPr>
            <sz val="10"/>
            <rFont val="Arial"/>
            <family val="2"/>
          </rPr>
          <t>Ô chỉ tiêu có định dạng ký tự
Dữ liệu động đầu vào hợp lệ khi chỉ được thêm dòng trên ô này.</t>
        </r>
      </text>
    </comment>
    <comment ref="C5" authorId="0" shapeId="0" xr:uid="{00000000-0006-0000-0A00-000009000000}">
      <text>
        <r>
          <rPr>
            <sz val="10"/>
            <rFont val="Arial"/>
            <family val="2"/>
          </rPr>
          <t>Ô chỉ tiêu có định dạng số. Đơn vị tính x 1 (hoặc %)
Dữ liệu động đầu vào hợp lệ khi chỉ được thêm dòng trên ô này.</t>
        </r>
      </text>
    </comment>
    <comment ref="D5" authorId="0" shapeId="0" xr:uid="{00000000-0006-0000-0A00-00000A000000}">
      <text>
        <r>
          <rPr>
            <sz val="10"/>
            <rFont val="Arial"/>
            <family val="2"/>
          </rPr>
          <t>Ô chỉ tiêu có định dạng số. Đơn vị tính x 1 (hoặc %)
Dữ liệu động đầu vào hợp lệ khi chỉ được thêm dòng trên ô này.</t>
        </r>
      </text>
    </comment>
    <comment ref="E5" authorId="0" shapeId="0" xr:uid="{00000000-0006-0000-0A00-00000B000000}">
      <text>
        <r>
          <rPr>
            <sz val="10"/>
            <rFont val="Arial"/>
            <family val="2"/>
          </rPr>
          <t>Ô chỉ tiêu có định dạng số. Đơn vị tính x 1 (hoặc %)
Dữ liệu động đầu vào hợp lệ khi chỉ được thêm dòng trên ô này.</t>
        </r>
      </text>
    </comment>
    <comment ref="F5" authorId="0" shapeId="0" xr:uid="{00000000-0006-0000-0A00-00000C000000}">
      <text>
        <r>
          <rPr>
            <sz val="10"/>
            <rFont val="Arial"/>
            <family val="2"/>
          </rPr>
          <t>Ô chỉ tiêu có định dạng số. Đơn vị tính x 1 (hoặc %)
Dữ liệu động đầu vào hợp lệ khi chỉ được thêm dòng trên ô này.</t>
        </r>
      </text>
    </comment>
    <comment ref="G5" authorId="0" shapeId="0" xr:uid="{00000000-0006-0000-0A00-00000D000000}">
      <text>
        <r>
          <rPr>
            <sz val="10"/>
            <rFont val="Arial"/>
            <family val="2"/>
          </rPr>
          <t>Ô chỉ tiêu có định dạng số. Đơn vị tính x 1 (hoặc %)
Dữ liệu động đầu vào hợp lệ khi chỉ được thêm dòng trên ô này.</t>
        </r>
      </text>
    </comment>
    <comment ref="H5" authorId="0" shapeId="0" xr:uid="{00000000-0006-0000-0A00-00000E000000}">
      <text>
        <r>
          <rPr>
            <sz val="10"/>
            <rFont val="Arial"/>
            <family val="2"/>
          </rPr>
          <t>Ô chỉ tiêu có định dạng số. Đơn vị tính x 1 (hoặc %)
Dữ liệu động đầu vào hợp lệ khi chỉ được thêm dòng trên ô này.</t>
        </r>
      </text>
    </comment>
    <comment ref="C6" authorId="0" shapeId="0" xr:uid="{00000000-0006-0000-0A00-00000F000000}">
      <text>
        <r>
          <rPr>
            <sz val="10"/>
            <rFont val="Arial"/>
            <family val="2"/>
          </rPr>
          <t>Ô chỉ tiêu có định dạng số. Đơn vị tính x 1 (hoặc %)</t>
        </r>
      </text>
    </comment>
    <comment ref="D6" authorId="0" shapeId="0" xr:uid="{00000000-0006-0000-0A00-000010000000}">
      <text>
        <r>
          <rPr>
            <sz val="10"/>
            <rFont val="Arial"/>
            <family val="2"/>
          </rPr>
          <t>Ô chỉ tiêu có định dạng số. Đơn vị tính x 1 (hoặc %)</t>
        </r>
      </text>
    </comment>
    <comment ref="E6" authorId="0" shapeId="0" xr:uid="{00000000-0006-0000-0A00-000011000000}">
      <text>
        <r>
          <rPr>
            <sz val="10"/>
            <rFont val="Arial"/>
            <family val="2"/>
          </rPr>
          <t>Ô chỉ tiêu có định dạng số. Đơn vị tính x 1 (hoặc %)</t>
        </r>
      </text>
    </comment>
    <comment ref="F6" authorId="0" shapeId="0" xr:uid="{00000000-0006-0000-0A00-000012000000}">
      <text>
        <r>
          <rPr>
            <sz val="10"/>
            <rFont val="Arial"/>
            <family val="2"/>
          </rPr>
          <t>Ô chỉ tiêu có định dạng số. Đơn vị tính x 1 (hoặc %)</t>
        </r>
      </text>
    </comment>
    <comment ref="G6" authorId="0" shapeId="0" xr:uid="{00000000-0006-0000-0A00-000013000000}">
      <text>
        <r>
          <rPr>
            <sz val="10"/>
            <rFont val="Arial"/>
            <family val="2"/>
          </rPr>
          <t>Ô chỉ tiêu có định dạng số. Đơn vị tính x 1 (hoặc %)</t>
        </r>
      </text>
    </comment>
    <comment ref="H6" authorId="0" shapeId="0" xr:uid="{00000000-0006-0000-0A00-000014000000}">
      <text>
        <r>
          <rPr>
            <sz val="10"/>
            <rFont val="Arial"/>
            <family val="2"/>
          </rPr>
          <t>Ô chỉ tiêu có định dạng số. Đơn vị tính x 1 (hoặc %)</t>
        </r>
      </text>
    </comment>
    <comment ref="A8" authorId="0" shapeId="0" xr:uid="{00000000-0006-0000-0A00-000015000000}">
      <text>
        <r>
          <rPr>
            <sz val="10"/>
            <rFont val="Arial"/>
            <family val="2"/>
          </rPr>
          <t>Ô chỉ tiêu có định dạng ký tự
Dữ liệu động đầu vào hợp lệ khi chỉ được thêm dòng trên ô này.</t>
        </r>
      </text>
    </comment>
    <comment ref="B8" authorId="0" shapeId="0" xr:uid="{00000000-0006-0000-0A00-000016000000}">
      <text>
        <r>
          <rPr>
            <sz val="10"/>
            <rFont val="Arial"/>
            <family val="2"/>
          </rPr>
          <t>Ô chỉ tiêu có định dạng ký tự
Dữ liệu động đầu vào hợp lệ khi chỉ được thêm dòng trên ô này.</t>
        </r>
      </text>
    </comment>
    <comment ref="C8" authorId="0" shapeId="0" xr:uid="{00000000-0006-0000-0A00-000017000000}">
      <text>
        <r>
          <rPr>
            <sz val="10"/>
            <rFont val="Arial"/>
            <family val="2"/>
          </rPr>
          <t>Ô chỉ tiêu có định dạng số. Đơn vị tính x 1 (hoặc %)
Dữ liệu động đầu vào hợp lệ khi chỉ được thêm dòng trên ô này.</t>
        </r>
      </text>
    </comment>
    <comment ref="D8" authorId="0" shapeId="0" xr:uid="{00000000-0006-0000-0A00-000018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A00-000019000000}">
      <text>
        <r>
          <rPr>
            <sz val="10"/>
            <rFont val="Arial"/>
            <family val="2"/>
          </rPr>
          <t>Ô chỉ tiêu có định dạng số. Đơn vị tính x 1 (hoặc %)
Dữ liệu động đầu vào hợp lệ khi chỉ được thêm dòng trên ô này.</t>
        </r>
      </text>
    </comment>
    <comment ref="F8" authorId="0" shapeId="0" xr:uid="{00000000-0006-0000-0A00-00001A000000}">
      <text>
        <r>
          <rPr>
            <sz val="10"/>
            <rFont val="Arial"/>
            <family val="2"/>
          </rPr>
          <t>Ô chỉ tiêu có định dạng số. Đơn vị tính x 1 (hoặc %)
Dữ liệu động đầu vào hợp lệ khi chỉ được thêm dòng trên ô này.</t>
        </r>
      </text>
    </comment>
    <comment ref="G8" authorId="0" shapeId="0" xr:uid="{00000000-0006-0000-0A00-00001B000000}">
      <text>
        <r>
          <rPr>
            <sz val="10"/>
            <rFont val="Arial"/>
            <family val="2"/>
          </rPr>
          <t>Ô chỉ tiêu có định dạng số. Đơn vị tính x 1 (hoặc %)
Dữ liệu động đầu vào hợp lệ khi chỉ được thêm dòng trên ô này.</t>
        </r>
      </text>
    </comment>
    <comment ref="H8" authorId="0" shapeId="0" xr:uid="{00000000-0006-0000-0A00-00001C000000}">
      <text>
        <r>
          <rPr>
            <sz val="10"/>
            <rFont val="Arial"/>
            <family val="2"/>
          </rPr>
          <t>Ô chỉ tiêu có định dạng số. Đơn vị tính x 1 (hoặc %)
Dữ liệu động đầu vào hợp lệ khi chỉ được thêm dòng trên ô này.</t>
        </r>
      </text>
    </comment>
    <comment ref="C9" authorId="0" shapeId="0" xr:uid="{00000000-0006-0000-0A00-00001D000000}">
      <text>
        <r>
          <rPr>
            <sz val="10"/>
            <rFont val="Arial"/>
            <family val="2"/>
          </rPr>
          <t>Ô chỉ tiêu có định dạng số. Đơn vị tính x 1 (hoặc %)</t>
        </r>
      </text>
    </comment>
    <comment ref="D9" authorId="0" shapeId="0" xr:uid="{00000000-0006-0000-0A00-00001E000000}">
      <text>
        <r>
          <rPr>
            <sz val="10"/>
            <rFont val="Arial"/>
            <family val="2"/>
          </rPr>
          <t>Ô chỉ tiêu có định dạng số. Đơn vị tính x 1 (hoặc %)</t>
        </r>
      </text>
    </comment>
    <comment ref="E9" authorId="0" shapeId="0" xr:uid="{00000000-0006-0000-0A00-00001F000000}">
      <text>
        <r>
          <rPr>
            <sz val="10"/>
            <rFont val="Arial"/>
            <family val="2"/>
          </rPr>
          <t>Ô chỉ tiêu có định dạng số. Đơn vị tính x 1 (hoặc %)</t>
        </r>
      </text>
    </comment>
    <comment ref="F9" authorId="0" shapeId="0" xr:uid="{00000000-0006-0000-0A00-000020000000}">
      <text>
        <r>
          <rPr>
            <sz val="10"/>
            <rFont val="Arial"/>
            <family val="2"/>
          </rPr>
          <t>Ô chỉ tiêu có định dạng số. Đơn vị tính x 1 (hoặc %)</t>
        </r>
      </text>
    </comment>
    <comment ref="G9" authorId="0" shapeId="0" xr:uid="{00000000-0006-0000-0A00-000021000000}">
      <text>
        <r>
          <rPr>
            <sz val="10"/>
            <rFont val="Arial"/>
            <family val="2"/>
          </rPr>
          <t>Ô chỉ tiêu có định dạng số. Đơn vị tính x 1 (hoặc %)</t>
        </r>
      </text>
    </comment>
    <comment ref="H9" authorId="0" shapeId="0" xr:uid="{00000000-0006-0000-0A00-000022000000}">
      <text>
        <r>
          <rPr>
            <sz val="10"/>
            <rFont val="Arial"/>
            <family val="2"/>
          </rPr>
          <t>Ô chỉ tiêu có định dạng số. Đơn vị tính x 1 (hoặc %)</t>
        </r>
      </text>
    </comment>
    <comment ref="A11" authorId="0" shapeId="0" xr:uid="{00000000-0006-0000-0A00-000023000000}">
      <text>
        <r>
          <rPr>
            <sz val="10"/>
            <rFont val="Arial"/>
            <family val="2"/>
          </rPr>
          <t>Ô chỉ tiêu có định dạng ký tự
Dữ liệu động đầu vào hợp lệ khi chỉ được thêm dòng trên ô này.</t>
        </r>
      </text>
    </comment>
    <comment ref="B11" authorId="0" shapeId="0" xr:uid="{00000000-0006-0000-0A00-000024000000}">
      <text>
        <r>
          <rPr>
            <sz val="10"/>
            <rFont val="Arial"/>
            <family val="2"/>
          </rPr>
          <t>Ô chỉ tiêu có định dạng ký tự
Dữ liệu động đầu vào hợp lệ khi chỉ được thêm dòng trên ô này.</t>
        </r>
      </text>
    </comment>
    <comment ref="C11" authorId="0" shapeId="0" xr:uid="{00000000-0006-0000-0A00-000025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A00-000026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A00-000027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A00-000028000000}">
      <text>
        <r>
          <rPr>
            <sz val="10"/>
            <rFont val="Arial"/>
            <family val="2"/>
          </rPr>
          <t>Ô chỉ tiêu có định dạng số. Đơn vị tính x 1 (hoặc %)
Dữ liệu động đầu vào hợp lệ khi chỉ được thêm dòng trên ô này.</t>
        </r>
      </text>
    </comment>
    <comment ref="G11" authorId="0" shapeId="0" xr:uid="{00000000-0006-0000-0A00-000029000000}">
      <text>
        <r>
          <rPr>
            <sz val="10"/>
            <rFont val="Arial"/>
            <family val="2"/>
          </rPr>
          <t>Ô chỉ tiêu có định dạng số. Đơn vị tính x 1 (hoặc %)
Dữ liệu động đầu vào hợp lệ khi chỉ được thêm dòng trên ô này.</t>
        </r>
      </text>
    </comment>
    <comment ref="H11" authorId="0" shapeId="0" xr:uid="{00000000-0006-0000-0A00-00002A000000}">
      <text>
        <r>
          <rPr>
            <sz val="10"/>
            <rFont val="Arial"/>
            <family val="2"/>
          </rPr>
          <t>Ô chỉ tiêu có định dạng số. Đơn vị tính x 1 (hoặc %)
Dữ liệu động đầu vào hợp lệ khi chỉ được thêm dòng trên ô này.</t>
        </r>
      </text>
    </comment>
    <comment ref="C12" authorId="0" shapeId="0" xr:uid="{00000000-0006-0000-0A00-00002B000000}">
      <text>
        <r>
          <rPr>
            <sz val="10"/>
            <rFont val="Arial"/>
            <family val="2"/>
          </rPr>
          <t>Ô chỉ tiêu có định dạng số. Đơn vị tính x 1 (hoặc %)</t>
        </r>
      </text>
    </comment>
    <comment ref="D12" authorId="0" shapeId="0" xr:uid="{00000000-0006-0000-0A00-00002C000000}">
      <text>
        <r>
          <rPr>
            <sz val="10"/>
            <rFont val="Arial"/>
            <family val="2"/>
          </rPr>
          <t>Ô chỉ tiêu có định dạng số. Đơn vị tính x 1 (hoặc %)</t>
        </r>
      </text>
    </comment>
    <comment ref="E12" authorId="0" shapeId="0" xr:uid="{00000000-0006-0000-0A00-00002D000000}">
      <text>
        <r>
          <rPr>
            <sz val="10"/>
            <rFont val="Arial"/>
            <family val="2"/>
          </rPr>
          <t>Ô chỉ tiêu có định dạng số. Đơn vị tính x 1 (hoặc %)</t>
        </r>
      </text>
    </comment>
    <comment ref="F12" authorId="0" shapeId="0" xr:uid="{00000000-0006-0000-0A00-00002E000000}">
      <text>
        <r>
          <rPr>
            <sz val="10"/>
            <rFont val="Arial"/>
            <family val="2"/>
          </rPr>
          <t>Ô chỉ tiêu có định dạng số. Đơn vị tính x 1 (hoặc %)</t>
        </r>
      </text>
    </comment>
    <comment ref="G12" authorId="0" shapeId="0" xr:uid="{00000000-0006-0000-0A00-00002F000000}">
      <text>
        <r>
          <rPr>
            <sz val="10"/>
            <rFont val="Arial"/>
            <family val="2"/>
          </rPr>
          <t>Ô chỉ tiêu có định dạng số. Đơn vị tính x 1 (hoặc %)</t>
        </r>
      </text>
    </comment>
    <comment ref="H12" authorId="0" shapeId="0" xr:uid="{00000000-0006-0000-0A00-000030000000}">
      <text>
        <r>
          <rPr>
            <sz val="10"/>
            <rFont val="Arial"/>
            <family val="2"/>
          </rPr>
          <t>Ô chỉ tiêu có định dạng số. Đơn vị tính x 1 (hoặc %)</t>
        </r>
      </text>
    </comment>
    <comment ref="A14" authorId="0" shapeId="0" xr:uid="{00000000-0006-0000-0A00-000031000000}">
      <text>
        <r>
          <rPr>
            <sz val="10"/>
            <rFont val="Arial"/>
            <family val="2"/>
          </rPr>
          <t>Ô chỉ tiêu có định dạng ký tự
Dữ liệu động đầu vào hợp lệ khi chỉ được thêm dòng trên ô này.</t>
        </r>
      </text>
    </comment>
    <comment ref="B14" authorId="0" shapeId="0" xr:uid="{00000000-0006-0000-0A00-000032000000}">
      <text>
        <r>
          <rPr>
            <sz val="10"/>
            <rFont val="Arial"/>
            <family val="2"/>
          </rPr>
          <t>Ô chỉ tiêu có định dạng ký tự
Dữ liệu động đầu vào hợp lệ khi chỉ được thêm dòng trên ô này.</t>
        </r>
      </text>
    </comment>
    <comment ref="C14" authorId="0" shapeId="0" xr:uid="{00000000-0006-0000-0A00-000033000000}">
      <text>
        <r>
          <rPr>
            <sz val="10"/>
            <rFont val="Arial"/>
            <family val="2"/>
          </rPr>
          <t>Ô chỉ tiêu có định dạng số. Đơn vị tính x 1 (hoặc %)
Dữ liệu động đầu vào hợp lệ khi chỉ được thêm dòng trên ô này.</t>
        </r>
      </text>
    </comment>
    <comment ref="D14" authorId="0" shapeId="0" xr:uid="{00000000-0006-0000-0A00-000034000000}">
      <text>
        <r>
          <rPr>
            <sz val="10"/>
            <rFont val="Arial"/>
            <family val="2"/>
          </rPr>
          <t>Ô chỉ tiêu có định dạng số. Đơn vị tính x 1 (hoặc %)
Dữ liệu động đầu vào hợp lệ khi chỉ được thêm dòng trên ô này.</t>
        </r>
      </text>
    </comment>
    <comment ref="E14" authorId="0" shapeId="0" xr:uid="{00000000-0006-0000-0A00-000035000000}">
      <text>
        <r>
          <rPr>
            <sz val="10"/>
            <rFont val="Arial"/>
            <family val="2"/>
          </rPr>
          <t>Ô chỉ tiêu có định dạng số. Đơn vị tính x 1 (hoặc %)
Dữ liệu động đầu vào hợp lệ khi chỉ được thêm dòng trên ô này.</t>
        </r>
      </text>
    </comment>
    <comment ref="F14" authorId="0" shapeId="0" xr:uid="{00000000-0006-0000-0A00-000036000000}">
      <text>
        <r>
          <rPr>
            <sz val="10"/>
            <rFont val="Arial"/>
            <family val="2"/>
          </rPr>
          <t>Ô chỉ tiêu có định dạng số. Đơn vị tính x 1 (hoặc %)
Dữ liệu động đầu vào hợp lệ khi chỉ được thêm dòng trên ô này.</t>
        </r>
      </text>
    </comment>
    <comment ref="G14" authorId="0" shapeId="0" xr:uid="{00000000-0006-0000-0A00-000037000000}">
      <text>
        <r>
          <rPr>
            <sz val="10"/>
            <rFont val="Arial"/>
            <family val="2"/>
          </rPr>
          <t>Ô chỉ tiêu có định dạng số. Đơn vị tính x 1 (hoặc %)
Dữ liệu động đầu vào hợp lệ khi chỉ được thêm dòng trên ô này.</t>
        </r>
      </text>
    </comment>
    <comment ref="H14" authorId="0" shapeId="0" xr:uid="{00000000-0006-0000-0A00-000038000000}">
      <text>
        <r>
          <rPr>
            <sz val="10"/>
            <rFont val="Arial"/>
            <family val="2"/>
          </rPr>
          <t>Ô chỉ tiêu có định dạng số. Đơn vị tính x 1 (hoặc %)
Dữ liệu động đầu vào hợp lệ khi chỉ được thêm dòng trên ô này.</t>
        </r>
      </text>
    </comment>
    <comment ref="C15" authorId="0" shapeId="0" xr:uid="{00000000-0006-0000-0A00-000039000000}">
      <text>
        <r>
          <rPr>
            <sz val="10"/>
            <rFont val="Arial"/>
            <family val="2"/>
          </rPr>
          <t>Ô chỉ tiêu có định dạng số. Đơn vị tính x 1 (hoặc %)</t>
        </r>
      </text>
    </comment>
    <comment ref="D15" authorId="0" shapeId="0" xr:uid="{00000000-0006-0000-0A00-00003A000000}">
      <text>
        <r>
          <rPr>
            <sz val="10"/>
            <rFont val="Arial"/>
            <family val="2"/>
          </rPr>
          <t>Ô chỉ tiêu có định dạng số. Đơn vị tính x 1 (hoặc %)</t>
        </r>
      </text>
    </comment>
    <comment ref="E15" authorId="0" shapeId="0" xr:uid="{00000000-0006-0000-0A00-00003B000000}">
      <text>
        <r>
          <rPr>
            <sz val="10"/>
            <rFont val="Arial"/>
            <family val="2"/>
          </rPr>
          <t>Ô chỉ tiêu có định dạng số. Đơn vị tính x 1 (hoặc %)</t>
        </r>
      </text>
    </comment>
    <comment ref="F15" authorId="0" shapeId="0" xr:uid="{00000000-0006-0000-0A00-00003C000000}">
      <text>
        <r>
          <rPr>
            <sz val="10"/>
            <rFont val="Arial"/>
            <family val="2"/>
          </rPr>
          <t>Ô chỉ tiêu có định dạng số. Đơn vị tính x 1 (hoặc %)</t>
        </r>
      </text>
    </comment>
    <comment ref="G15" authorId="0" shapeId="0" xr:uid="{00000000-0006-0000-0A00-00003D000000}">
      <text>
        <r>
          <rPr>
            <sz val="10"/>
            <rFont val="Arial"/>
            <family val="2"/>
          </rPr>
          <t>Ô chỉ tiêu có định dạng số. Đơn vị tính x 1 (hoặc %)</t>
        </r>
      </text>
    </comment>
    <comment ref="H15" authorId="0" shapeId="0" xr:uid="{00000000-0006-0000-0A00-00003E000000}">
      <text>
        <r>
          <rPr>
            <sz val="10"/>
            <rFont val="Arial"/>
            <family val="2"/>
          </rPr>
          <t>Ô chỉ tiêu có định dạng số. Đơn vị tính x 1 (hoặc %)</t>
        </r>
      </text>
    </comment>
    <comment ref="A17" authorId="0" shapeId="0" xr:uid="{00000000-0006-0000-0A00-00003F000000}">
      <text>
        <r>
          <rPr>
            <sz val="10"/>
            <rFont val="Arial"/>
            <family val="2"/>
          </rPr>
          <t>Ô chỉ tiêu có định dạng ký tự
Dữ liệu động đầu vào hợp lệ khi chỉ được thêm dòng trên ô này.</t>
        </r>
      </text>
    </comment>
    <comment ref="B17" authorId="0" shapeId="0" xr:uid="{00000000-0006-0000-0A00-000040000000}">
      <text>
        <r>
          <rPr>
            <sz val="10"/>
            <rFont val="Arial"/>
            <family val="2"/>
          </rPr>
          <t>Ô chỉ tiêu có định dạng ký tự
Dữ liệu động đầu vào hợp lệ khi chỉ được thêm dòng trên ô này.</t>
        </r>
      </text>
    </comment>
    <comment ref="C17" authorId="0" shapeId="0" xr:uid="{00000000-0006-0000-0A00-000041000000}">
      <text>
        <r>
          <rPr>
            <sz val="10"/>
            <rFont val="Arial"/>
            <family val="2"/>
          </rPr>
          <t>Ô chỉ tiêu có định dạng số. Đơn vị tính x 1 (hoặc %)
Dữ liệu động đầu vào hợp lệ khi chỉ được thêm dòng trên ô này.</t>
        </r>
      </text>
    </comment>
    <comment ref="D17" authorId="0" shapeId="0" xr:uid="{00000000-0006-0000-0A00-000042000000}">
      <text>
        <r>
          <rPr>
            <sz val="10"/>
            <rFont val="Arial"/>
            <family val="2"/>
          </rPr>
          <t>Ô chỉ tiêu có định dạng số. Đơn vị tính x 1 (hoặc %)
Dữ liệu động đầu vào hợp lệ khi chỉ được thêm dòng trên ô này.</t>
        </r>
      </text>
    </comment>
    <comment ref="E17" authorId="0" shapeId="0" xr:uid="{00000000-0006-0000-0A00-000043000000}">
      <text>
        <r>
          <rPr>
            <sz val="10"/>
            <rFont val="Arial"/>
            <family val="2"/>
          </rPr>
          <t>Ô chỉ tiêu có định dạng số. Đơn vị tính x 1 (hoặc %)
Dữ liệu động đầu vào hợp lệ khi chỉ được thêm dòng trên ô này.</t>
        </r>
      </text>
    </comment>
    <comment ref="F17" authorId="0" shapeId="0" xr:uid="{00000000-0006-0000-0A00-000044000000}">
      <text>
        <r>
          <rPr>
            <sz val="10"/>
            <rFont val="Arial"/>
            <family val="2"/>
          </rPr>
          <t>Ô chỉ tiêu có định dạng số. Đơn vị tính x 1 (hoặc %)
Dữ liệu động đầu vào hợp lệ khi chỉ được thêm dòng trên ô này.</t>
        </r>
      </text>
    </comment>
    <comment ref="G17" authorId="0" shapeId="0" xr:uid="{00000000-0006-0000-0A00-000045000000}">
      <text>
        <r>
          <rPr>
            <sz val="10"/>
            <rFont val="Arial"/>
            <family val="2"/>
          </rPr>
          <t>Ô chỉ tiêu có định dạng số. Đơn vị tính x 1 (hoặc %)
Dữ liệu động đầu vào hợp lệ khi chỉ được thêm dòng trên ô này.</t>
        </r>
      </text>
    </comment>
    <comment ref="H17" authorId="0" shapeId="0" xr:uid="{00000000-0006-0000-0A00-000046000000}">
      <text>
        <r>
          <rPr>
            <sz val="10"/>
            <rFont val="Arial"/>
            <family val="2"/>
          </rPr>
          <t>Ô chỉ tiêu có định dạng số. Đơn vị tính x 1 (hoặc %)
Dữ liệu động đầu vào hợp lệ khi chỉ được thêm dòng trên ô này.</t>
        </r>
      </text>
    </comment>
    <comment ref="C18" authorId="0" shapeId="0" xr:uid="{00000000-0006-0000-0A00-000047000000}">
      <text>
        <r>
          <rPr>
            <sz val="10"/>
            <rFont val="Arial"/>
            <family val="2"/>
          </rPr>
          <t>Ô chỉ tiêu có định dạng số. Đơn vị tính x 1 (hoặc %)</t>
        </r>
      </text>
    </comment>
    <comment ref="D18" authorId="0" shapeId="0" xr:uid="{00000000-0006-0000-0A00-000048000000}">
      <text>
        <r>
          <rPr>
            <sz val="10"/>
            <rFont val="Arial"/>
            <family val="2"/>
          </rPr>
          <t>Ô chỉ tiêu có định dạng số. Đơn vị tính x 1 (hoặc %)</t>
        </r>
      </text>
    </comment>
    <comment ref="E18" authorId="0" shapeId="0" xr:uid="{00000000-0006-0000-0A00-000049000000}">
      <text>
        <r>
          <rPr>
            <sz val="10"/>
            <rFont val="Arial"/>
            <family val="2"/>
          </rPr>
          <t>Ô chỉ tiêu có định dạng số. Đơn vị tính x 1 (hoặc %)</t>
        </r>
      </text>
    </comment>
    <comment ref="F18" authorId="0" shapeId="0" xr:uid="{00000000-0006-0000-0A00-00004A000000}">
      <text>
        <r>
          <rPr>
            <sz val="10"/>
            <rFont val="Arial"/>
            <family val="2"/>
          </rPr>
          <t>Ô chỉ tiêu có định dạng số. Đơn vị tính x 1 (hoặc %)</t>
        </r>
      </text>
    </comment>
    <comment ref="G18" authorId="0" shapeId="0" xr:uid="{00000000-0006-0000-0A00-00004B000000}">
      <text>
        <r>
          <rPr>
            <sz val="10"/>
            <rFont val="Arial"/>
            <family val="2"/>
          </rPr>
          <t>Ô chỉ tiêu có định dạng số. Đơn vị tính x 1 (hoặc %)</t>
        </r>
      </text>
    </comment>
    <comment ref="H18" authorId="0" shapeId="0" xr:uid="{00000000-0006-0000-0A00-00004C000000}">
      <text>
        <r>
          <rPr>
            <sz val="10"/>
            <rFont val="Arial"/>
            <family val="2"/>
          </rPr>
          <t>Ô chỉ tiêu có định dạng số. Đơn vị tính x 1 (hoặc %)</t>
        </r>
      </text>
    </comment>
    <comment ref="A20" authorId="0" shapeId="0" xr:uid="{00000000-0006-0000-0A00-00004D000000}">
      <text>
        <r>
          <rPr>
            <sz val="10"/>
            <rFont val="Arial"/>
            <family val="2"/>
          </rPr>
          <t>Ô chỉ tiêu có định dạng ký tự
Dữ liệu động đầu vào hợp lệ khi chỉ được thêm dòng trên ô này.</t>
        </r>
      </text>
    </comment>
    <comment ref="B20" authorId="0" shapeId="0" xr:uid="{00000000-0006-0000-0A00-00004E000000}">
      <text>
        <r>
          <rPr>
            <sz val="10"/>
            <rFont val="Arial"/>
            <family val="2"/>
          </rPr>
          <t>Ô chỉ tiêu có định dạng ký tự
Dữ liệu động đầu vào hợp lệ khi chỉ được thêm dòng trên ô này.</t>
        </r>
      </text>
    </comment>
    <comment ref="C20" authorId="0" shapeId="0" xr:uid="{00000000-0006-0000-0A00-00004F000000}">
      <text>
        <r>
          <rPr>
            <sz val="10"/>
            <rFont val="Arial"/>
            <family val="2"/>
          </rPr>
          <t>Ô chỉ tiêu có định dạng số. Đơn vị tính x 1 (hoặc %)
Dữ liệu động đầu vào hợp lệ khi chỉ được thêm dòng trên ô này.</t>
        </r>
      </text>
    </comment>
    <comment ref="D20" authorId="0" shapeId="0" xr:uid="{00000000-0006-0000-0A00-000050000000}">
      <text>
        <r>
          <rPr>
            <sz val="10"/>
            <rFont val="Arial"/>
            <family val="2"/>
          </rPr>
          <t>Ô chỉ tiêu có định dạng số. Đơn vị tính x 1 (hoặc %)
Dữ liệu động đầu vào hợp lệ khi chỉ được thêm dòng trên ô này.</t>
        </r>
      </text>
    </comment>
    <comment ref="E20" authorId="0" shapeId="0" xr:uid="{00000000-0006-0000-0A00-000051000000}">
      <text>
        <r>
          <rPr>
            <sz val="10"/>
            <rFont val="Arial"/>
            <family val="2"/>
          </rPr>
          <t>Ô chỉ tiêu có định dạng số. Đơn vị tính x 1 (hoặc %)
Dữ liệu động đầu vào hợp lệ khi chỉ được thêm dòng trên ô này.</t>
        </r>
      </text>
    </comment>
    <comment ref="F20" authorId="0" shapeId="0" xr:uid="{00000000-0006-0000-0A00-000052000000}">
      <text>
        <r>
          <rPr>
            <sz val="10"/>
            <rFont val="Arial"/>
            <family val="2"/>
          </rPr>
          <t>Ô chỉ tiêu có định dạng số. Đơn vị tính x 1 (hoặc %)
Dữ liệu động đầu vào hợp lệ khi chỉ được thêm dòng trên ô này.</t>
        </r>
      </text>
    </comment>
    <comment ref="G20" authorId="0" shapeId="0" xr:uid="{00000000-0006-0000-0A00-000053000000}">
      <text>
        <r>
          <rPr>
            <sz val="10"/>
            <rFont val="Arial"/>
            <family val="2"/>
          </rPr>
          <t>Ô chỉ tiêu có định dạng số. Đơn vị tính x 1 (hoặc %)
Dữ liệu động đầu vào hợp lệ khi chỉ được thêm dòng trên ô này.</t>
        </r>
      </text>
    </comment>
    <comment ref="H20" authorId="0" shapeId="0" xr:uid="{00000000-0006-0000-0A00-000054000000}">
      <text>
        <r>
          <rPr>
            <sz val="10"/>
            <rFont val="Arial"/>
            <family val="2"/>
          </rPr>
          <t>Ô chỉ tiêu có định dạng số. Đơn vị tính x 1 (hoặc %)
Dữ liệu động đầu vào hợp lệ khi chỉ được thêm dòng trên ô này.</t>
        </r>
      </text>
    </comment>
    <comment ref="C21" authorId="0" shapeId="0" xr:uid="{00000000-0006-0000-0A00-000055000000}">
      <text>
        <r>
          <rPr>
            <sz val="10"/>
            <rFont val="Arial"/>
            <family val="2"/>
          </rPr>
          <t>Ô chỉ tiêu có định dạng số. Đơn vị tính x 1 (hoặc %)</t>
        </r>
      </text>
    </comment>
    <comment ref="D21" authorId="0" shapeId="0" xr:uid="{00000000-0006-0000-0A00-000056000000}">
      <text>
        <r>
          <rPr>
            <sz val="10"/>
            <rFont val="Arial"/>
            <family val="2"/>
          </rPr>
          <t>Ô chỉ tiêu có định dạng số. Đơn vị tính x 1 (hoặc %)</t>
        </r>
      </text>
    </comment>
    <comment ref="E21" authorId="0" shapeId="0" xr:uid="{00000000-0006-0000-0A00-000057000000}">
      <text>
        <r>
          <rPr>
            <sz val="10"/>
            <rFont val="Arial"/>
            <family val="2"/>
          </rPr>
          <t>Ô chỉ tiêu có định dạng số. Đơn vị tính x 1 (hoặc %)</t>
        </r>
      </text>
    </comment>
    <comment ref="F21" authorId="0" shapeId="0" xr:uid="{00000000-0006-0000-0A00-000058000000}">
      <text>
        <r>
          <rPr>
            <sz val="10"/>
            <rFont val="Arial"/>
            <family val="2"/>
          </rPr>
          <t>Ô chỉ tiêu có định dạng số. Đơn vị tính x 1 (hoặc %)</t>
        </r>
      </text>
    </comment>
    <comment ref="G21" authorId="0" shapeId="0" xr:uid="{00000000-0006-0000-0A00-000059000000}">
      <text>
        <r>
          <rPr>
            <sz val="10"/>
            <rFont val="Arial"/>
            <family val="2"/>
          </rPr>
          <t>Ô chỉ tiêu có định dạng số. Đơn vị tính x 1 (hoặc %)</t>
        </r>
      </text>
    </comment>
    <comment ref="H21" authorId="0" shapeId="0" xr:uid="{00000000-0006-0000-0A00-00005A000000}">
      <text>
        <r>
          <rPr>
            <sz val="10"/>
            <rFont val="Arial"/>
            <family val="2"/>
          </rPr>
          <t>Ô chỉ tiêu có định dạng số. Đơn vị tính x 1 (hoặc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B00-000001000000}">
      <text>
        <r>
          <rPr>
            <sz val="10"/>
            <rFont val="Arial"/>
            <family val="2"/>
          </rPr>
          <t>Ô chỉ tiêu có định dạng số. Đơn vị tính x 1 (hoặc %)
Dữ liệu động đầu vào hợp lệ khi chỉ được thêm dòng trên ô này.</t>
        </r>
      </text>
    </comment>
    <comment ref="B3" authorId="0" shapeId="0" xr:uid="{00000000-0006-0000-0B00-000002000000}">
      <text>
        <r>
          <rPr>
            <sz val="10"/>
            <rFont val="Arial"/>
            <family val="2"/>
          </rPr>
          <t>Ô chỉ tiêu có định dạng ký tự
Dữ liệu động đầu vào hợp lệ khi chỉ được thêm dòng trên ô này.</t>
        </r>
      </text>
    </comment>
    <comment ref="C3" authorId="0" shapeId="0" xr:uid="{00000000-0006-0000-0B00-00000300000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200-000001000000}">
      <text>
        <r>
          <rPr>
            <sz val="10"/>
            <rFont val="Arial"/>
            <family val="2"/>
          </rPr>
          <t>Ô chỉ tiêu có định dạng số. Đơn vị tính x 1 (hoặc %)</t>
        </r>
      </text>
    </comment>
    <comment ref="E2" authorId="0" shapeId="0" xr:uid="{00000000-0006-0000-0200-000002000000}">
      <text>
        <r>
          <rPr>
            <sz val="10"/>
            <rFont val="Arial"/>
            <family val="2"/>
          </rPr>
          <t>Ô chỉ tiêu có định dạng số. Đơn vị tính x 1 (hoặc %)</t>
        </r>
      </text>
    </comment>
    <comment ref="F2" authorId="0" shapeId="0" xr:uid="{00000000-0006-0000-0200-000003000000}">
      <text>
        <r>
          <rPr>
            <sz val="10"/>
            <rFont val="Arial"/>
            <family val="2"/>
          </rPr>
          <t>Ô chỉ tiêu có định dạng số. Đơn vị tính x 1 (hoặc %)</t>
        </r>
      </text>
    </comment>
    <comment ref="D3" authorId="0" shapeId="0" xr:uid="{00000000-0006-0000-0200-000004000000}">
      <text>
        <r>
          <rPr>
            <sz val="10"/>
            <rFont val="Arial"/>
            <family val="2"/>
          </rPr>
          <t>Ô chỉ tiêu có định dạng số. Đơn vị tính x 1 (hoặc %)</t>
        </r>
      </text>
    </comment>
    <comment ref="E3" authorId="0" shapeId="0" xr:uid="{00000000-0006-0000-0200-000005000000}">
      <text>
        <r>
          <rPr>
            <sz val="10"/>
            <rFont val="Arial"/>
            <family val="2"/>
          </rPr>
          <t>Ô chỉ tiêu có định dạng số. Đơn vị tính x 1 (hoặc %)</t>
        </r>
      </text>
    </comment>
    <comment ref="F3" authorId="0" shapeId="0" xr:uid="{00000000-0006-0000-0200-000006000000}">
      <text>
        <r>
          <rPr>
            <sz val="10"/>
            <rFont val="Arial"/>
            <family val="2"/>
          </rPr>
          <t>Ô chỉ tiêu có định dạng số. Đơn vị tính x 1 (hoặc %)</t>
        </r>
      </text>
    </comment>
    <comment ref="A5" authorId="0" shapeId="0" xr:uid="{00000000-0006-0000-0200-000007000000}">
      <text>
        <r>
          <rPr>
            <sz val="10"/>
            <rFont val="Arial"/>
            <family val="2"/>
          </rPr>
          <t>Ô chỉ tiêu có định dạng ký tự
Dữ liệu động đầu vào hợp lệ khi chỉ được thêm dòng trên ô này.</t>
        </r>
      </text>
    </comment>
    <comment ref="B5" authorId="0" shapeId="0" xr:uid="{00000000-0006-0000-0200-000008000000}">
      <text>
        <r>
          <rPr>
            <sz val="10"/>
            <rFont val="Arial"/>
            <family val="2"/>
          </rPr>
          <t>Ô chỉ tiêu có định dạng ký tự
Dữ liệu động đầu vào hợp lệ khi chỉ được thêm dòng trên ô này.</t>
        </r>
      </text>
    </comment>
    <comment ref="C5" authorId="0" shapeId="0" xr:uid="{00000000-0006-0000-0200-000009000000}">
      <text>
        <r>
          <rPr>
            <sz val="10"/>
            <rFont val="Arial"/>
            <family val="2"/>
          </rPr>
          <t>Ô chỉ tiêu có định dạng ký tự
Dữ liệu động đầu vào hợp lệ khi chỉ được thêm dòng trên ô này.</t>
        </r>
      </text>
    </comment>
    <comment ref="D5" authorId="0" shapeId="0" xr:uid="{00000000-0006-0000-0200-00000A000000}">
      <text>
        <r>
          <rPr>
            <sz val="10"/>
            <rFont val="Arial"/>
            <family val="2"/>
          </rPr>
          <t>Ô chỉ tiêu có định dạng số. Đơn vị tính x 1 (hoặc %)
Dữ liệu động đầu vào hợp lệ khi chỉ được thêm dòng trên ô này.</t>
        </r>
      </text>
    </comment>
    <comment ref="E5" authorId="0" shapeId="0" xr:uid="{00000000-0006-0000-0200-00000B000000}">
      <text>
        <r>
          <rPr>
            <sz val="10"/>
            <rFont val="Arial"/>
            <family val="2"/>
          </rPr>
          <t>Ô chỉ tiêu có định dạng số. Đơn vị tính x 1 (hoặc %)
Dữ liệu động đầu vào hợp lệ khi chỉ được thêm dòng trên ô này.</t>
        </r>
      </text>
    </comment>
    <comment ref="F5" authorId="0" shapeId="0" xr:uid="{00000000-0006-0000-0200-00000C000000}">
      <text>
        <r>
          <rPr>
            <sz val="10"/>
            <rFont val="Arial"/>
            <family val="2"/>
          </rPr>
          <t>Ô chỉ tiêu có định dạng số. Đơn vị tính x 1 (hoặc %)
Dữ liệu động đầu vào hợp lệ khi chỉ được thêm dòng trên ô này.</t>
        </r>
      </text>
    </comment>
    <comment ref="A7" authorId="0" shapeId="0" xr:uid="{00000000-0006-0000-0200-00000D000000}">
      <text>
        <r>
          <rPr>
            <sz val="10"/>
            <rFont val="Arial"/>
            <family val="2"/>
          </rPr>
          <t>Ô chỉ tiêu có định dạng ký tự
Dữ liệu động đầu vào hợp lệ khi chỉ được thêm dòng trên ô này.</t>
        </r>
      </text>
    </comment>
    <comment ref="B7" authorId="0" shapeId="0" xr:uid="{00000000-0006-0000-0200-00000E000000}">
      <text>
        <r>
          <rPr>
            <sz val="10"/>
            <rFont val="Arial"/>
            <family val="2"/>
          </rPr>
          <t>Ô chỉ tiêu có định dạng ký tự
Dữ liệu động đầu vào hợp lệ khi chỉ được thêm dòng trên ô này.</t>
        </r>
      </text>
    </comment>
    <comment ref="C7" authorId="0" shapeId="0" xr:uid="{00000000-0006-0000-0200-00000F000000}">
      <text>
        <r>
          <rPr>
            <sz val="10"/>
            <rFont val="Arial"/>
            <family val="2"/>
          </rPr>
          <t>Ô chỉ tiêu có định dạng ký tự
Dữ liệu động đầu vào hợp lệ khi chỉ được thêm dòng trên ô này.</t>
        </r>
      </text>
    </comment>
    <comment ref="D7" authorId="0" shapeId="0" xr:uid="{00000000-0006-0000-0200-000010000000}">
      <text>
        <r>
          <rPr>
            <sz val="10"/>
            <rFont val="Arial"/>
            <family val="2"/>
          </rPr>
          <t>Ô chỉ tiêu có định dạng số. Đơn vị tính x 1 (hoặc %)
Dữ liệu động đầu vào hợp lệ khi chỉ được thêm dòng trên ô này.</t>
        </r>
      </text>
    </comment>
    <comment ref="E7" authorId="0" shapeId="0" xr:uid="{00000000-0006-0000-0200-000011000000}">
      <text>
        <r>
          <rPr>
            <sz val="10"/>
            <rFont val="Arial"/>
            <family val="2"/>
          </rPr>
          <t>Ô chỉ tiêu có định dạng số. Đơn vị tính x 1 (hoặc %)
Dữ liệu động đầu vào hợp lệ khi chỉ được thêm dòng trên ô này.</t>
        </r>
      </text>
    </comment>
    <comment ref="F7" authorId="0" shapeId="0" xr:uid="{00000000-0006-0000-0200-000012000000}">
      <text>
        <r>
          <rPr>
            <sz val="10"/>
            <rFont val="Arial"/>
            <family val="2"/>
          </rPr>
          <t>Ô chỉ tiêu có định dạng số. Đơn vị tính x 1 (hoặc %)
Dữ liệu động đầu vào hợp lệ khi chỉ được thêm dòng trên ô này.</t>
        </r>
      </text>
    </comment>
    <comment ref="A9" authorId="0" shapeId="0" xr:uid="{00000000-0006-0000-0200-000013000000}">
      <text>
        <r>
          <rPr>
            <sz val="10"/>
            <rFont val="Arial"/>
            <family val="2"/>
          </rPr>
          <t>Ô chỉ tiêu có định dạng ký tự
Dữ liệu động đầu vào hợp lệ khi chỉ được thêm dòng trên ô này.</t>
        </r>
      </text>
    </comment>
    <comment ref="B9" authorId="0" shapeId="0" xr:uid="{00000000-0006-0000-0200-000014000000}">
      <text>
        <r>
          <rPr>
            <sz val="10"/>
            <rFont val="Arial"/>
            <family val="2"/>
          </rPr>
          <t>Ô chỉ tiêu có định dạng ký tự
Dữ liệu động đầu vào hợp lệ khi chỉ được thêm dòng trên ô này.</t>
        </r>
      </text>
    </comment>
    <comment ref="C9" authorId="0" shapeId="0" xr:uid="{00000000-0006-0000-0200-000015000000}">
      <text>
        <r>
          <rPr>
            <sz val="10"/>
            <rFont val="Arial"/>
            <family val="2"/>
          </rPr>
          <t>Ô chỉ tiêu có định dạng ký tự
Dữ liệu động đầu vào hợp lệ khi chỉ được thêm dòng trên ô này.</t>
        </r>
      </text>
    </comment>
    <comment ref="D9" authorId="0" shapeId="0" xr:uid="{00000000-0006-0000-0200-000016000000}">
      <text>
        <r>
          <rPr>
            <sz val="10"/>
            <rFont val="Arial"/>
            <family val="2"/>
          </rPr>
          <t>Ô chỉ tiêu có định dạng số. Đơn vị tính x 1 (hoặc %)
Dữ liệu động đầu vào hợp lệ khi chỉ được thêm dòng trên ô này.</t>
        </r>
      </text>
    </comment>
    <comment ref="E9" authorId="0" shapeId="0" xr:uid="{00000000-0006-0000-0200-000017000000}">
      <text>
        <r>
          <rPr>
            <sz val="10"/>
            <rFont val="Arial"/>
            <family val="2"/>
          </rPr>
          <t>Ô chỉ tiêu có định dạng số. Đơn vị tính x 1 (hoặc %)
Dữ liệu động đầu vào hợp lệ khi chỉ được thêm dòng trên ô này.</t>
        </r>
      </text>
    </comment>
    <comment ref="F9" authorId="0" shapeId="0" xr:uid="{00000000-0006-0000-0200-000018000000}">
      <text>
        <r>
          <rPr>
            <sz val="10"/>
            <rFont val="Arial"/>
            <family val="2"/>
          </rPr>
          <t>Ô chỉ tiêu có định dạng số. Đơn vị tính x 1 (hoặc %)
Dữ liệu động đầu vào hợp lệ khi chỉ được thêm dòng trên ô này.</t>
        </r>
      </text>
    </comment>
    <comment ref="A11" authorId="0" shapeId="0" xr:uid="{00000000-0006-0000-0200-000019000000}">
      <text>
        <r>
          <rPr>
            <sz val="10"/>
            <rFont val="Arial"/>
            <family val="2"/>
          </rPr>
          <t>Ô chỉ tiêu có định dạng ký tự
Dữ liệu động đầu vào hợp lệ khi chỉ được thêm dòng trên ô này.</t>
        </r>
      </text>
    </comment>
    <comment ref="B11" authorId="0" shapeId="0" xr:uid="{00000000-0006-0000-0200-00001A000000}">
      <text>
        <r>
          <rPr>
            <sz val="10"/>
            <rFont val="Arial"/>
            <family val="2"/>
          </rPr>
          <t>Ô chỉ tiêu có định dạng ký tự
Dữ liệu động đầu vào hợp lệ khi chỉ được thêm dòng trên ô này.</t>
        </r>
      </text>
    </comment>
    <comment ref="C11" authorId="0" shapeId="0" xr:uid="{00000000-0006-0000-0200-00001B000000}">
      <text>
        <r>
          <rPr>
            <sz val="10"/>
            <rFont val="Arial"/>
            <family val="2"/>
          </rPr>
          <t>Ô chỉ tiêu có định dạng ký tự
Dữ liệu động đầu vào hợp lệ khi chỉ được thêm dòng trên ô này.</t>
        </r>
      </text>
    </comment>
    <comment ref="D11" authorId="0" shapeId="0" xr:uid="{00000000-0006-0000-0200-00001C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200-00001D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200-00001E000000}">
      <text>
        <r>
          <rPr>
            <sz val="10"/>
            <rFont val="Arial"/>
            <family val="2"/>
          </rPr>
          <t>Ô chỉ tiêu có định dạng số. Đơn vị tính x 1 (hoặc %)
Dữ liệu động đầu vào hợp lệ khi chỉ được thêm dòng trên ô này.</t>
        </r>
      </text>
    </comment>
    <comment ref="D12" authorId="0" shapeId="0" xr:uid="{00000000-0006-0000-0200-00001F000000}">
      <text>
        <r>
          <rPr>
            <sz val="10"/>
            <rFont val="Arial"/>
            <family val="2"/>
          </rPr>
          <t>Ô chỉ tiêu có định dạng số. Đơn vị tính x 1 (hoặc %)</t>
        </r>
      </text>
    </comment>
    <comment ref="E12" authorId="0" shapeId="0" xr:uid="{00000000-0006-0000-0200-000020000000}">
      <text>
        <r>
          <rPr>
            <sz val="10"/>
            <rFont val="Arial"/>
            <family val="2"/>
          </rPr>
          <t>Ô chỉ tiêu có định dạng số. Đơn vị tính x 1 (hoặc %)</t>
        </r>
      </text>
    </comment>
    <comment ref="F12" authorId="0" shapeId="0" xr:uid="{00000000-0006-0000-0200-000021000000}">
      <text>
        <r>
          <rPr>
            <sz val="10"/>
            <rFont val="Arial"/>
            <family val="2"/>
          </rPr>
          <t>Ô chỉ tiêu có định dạng số. Đơn vị tính x 1 (hoặc %)</t>
        </r>
      </text>
    </comment>
    <comment ref="A14" authorId="0" shapeId="0" xr:uid="{00000000-0006-0000-0200-000022000000}">
      <text>
        <r>
          <rPr>
            <sz val="10"/>
            <rFont val="Arial"/>
            <family val="2"/>
          </rPr>
          <t>Ô chỉ tiêu có định dạng ký tự
Dữ liệu động đầu vào hợp lệ khi chỉ được thêm dòng trên ô này.</t>
        </r>
      </text>
    </comment>
    <comment ref="B14" authorId="0" shapeId="0" xr:uid="{00000000-0006-0000-0200-000023000000}">
      <text>
        <r>
          <rPr>
            <sz val="10"/>
            <rFont val="Arial"/>
            <family val="2"/>
          </rPr>
          <t>Ô chỉ tiêu có định dạng ký tự
Dữ liệu động đầu vào hợp lệ khi chỉ được thêm dòng trên ô này.</t>
        </r>
      </text>
    </comment>
    <comment ref="C14" authorId="0" shapeId="0" xr:uid="{00000000-0006-0000-0200-000024000000}">
      <text>
        <r>
          <rPr>
            <sz val="10"/>
            <rFont val="Arial"/>
            <family val="2"/>
          </rPr>
          <t>Ô chỉ tiêu có định dạng ký tự
Dữ liệu động đầu vào hợp lệ khi chỉ được thêm dòng trên ô này.</t>
        </r>
      </text>
    </comment>
    <comment ref="D14" authorId="0" shapeId="0" xr:uid="{00000000-0006-0000-0200-000025000000}">
      <text>
        <r>
          <rPr>
            <sz val="10"/>
            <rFont val="Arial"/>
            <family val="2"/>
          </rPr>
          <t>Ô chỉ tiêu có định dạng số. Đơn vị tính x 1 (hoặc %)
Dữ liệu động đầu vào hợp lệ khi chỉ được thêm dòng trên ô này.</t>
        </r>
      </text>
    </comment>
    <comment ref="E14" authorId="0" shapeId="0" xr:uid="{00000000-0006-0000-0200-000026000000}">
      <text>
        <r>
          <rPr>
            <sz val="10"/>
            <rFont val="Arial"/>
            <family val="2"/>
          </rPr>
          <t>Ô chỉ tiêu có định dạng số. Đơn vị tính x 1 (hoặc %)
Dữ liệu động đầu vào hợp lệ khi chỉ được thêm dòng trên ô này.</t>
        </r>
      </text>
    </comment>
    <comment ref="F14" authorId="0" shapeId="0" xr:uid="{00000000-0006-0000-0200-000027000000}">
      <text>
        <r>
          <rPr>
            <sz val="10"/>
            <rFont val="Arial"/>
            <family val="2"/>
          </rPr>
          <t>Ô chỉ tiêu có định dạng số. Đơn vị tính x 1 (hoặc %)
Dữ liệu động đầu vào hợp lệ khi chỉ được thêm dòng trên ô này.</t>
        </r>
      </text>
    </comment>
    <comment ref="A16" authorId="0" shapeId="0" xr:uid="{00000000-0006-0000-0200-000028000000}">
      <text>
        <r>
          <rPr>
            <sz val="10"/>
            <rFont val="Arial"/>
            <family val="2"/>
          </rPr>
          <t>Ô chỉ tiêu có định dạng số. Đơn vị tính x 1 (hoặc %)
Dữ liệu động đầu vào hợp lệ khi chỉ được thêm dòng trên ô này.</t>
        </r>
      </text>
    </comment>
    <comment ref="B16" authorId="0" shapeId="0" xr:uid="{00000000-0006-0000-0200-000029000000}">
      <text>
        <r>
          <rPr>
            <sz val="10"/>
            <rFont val="Arial"/>
            <family val="2"/>
          </rPr>
          <t>Ô chỉ tiêu có định dạng ký tự
Dữ liệu động đầu vào hợp lệ khi chỉ được thêm dòng trên ô này.</t>
        </r>
      </text>
    </comment>
    <comment ref="C16" authorId="0" shapeId="0" xr:uid="{00000000-0006-0000-0200-00002A000000}">
      <text>
        <r>
          <rPr>
            <sz val="10"/>
            <rFont val="Arial"/>
            <family val="2"/>
          </rPr>
          <t>Ô chỉ tiêu có định dạng số. Đơn vị tính x 1 (hoặc %)
Dữ liệu động đầu vào hợp lệ khi chỉ được thêm dòng trên ô này.</t>
        </r>
      </text>
    </comment>
    <comment ref="D16" authorId="0" shapeId="0" xr:uid="{00000000-0006-0000-0200-00002B000000}">
      <text>
        <r>
          <rPr>
            <sz val="10"/>
            <rFont val="Arial"/>
            <family val="2"/>
          </rPr>
          <t>Ô chỉ tiêu có định dạng số. Đơn vị tính x 1 (hoặc %)
Dữ liệu động đầu vào hợp lệ khi chỉ được thêm dòng trên ô này.</t>
        </r>
      </text>
    </comment>
    <comment ref="E16" authorId="0" shapeId="0" xr:uid="{00000000-0006-0000-0200-00002C000000}">
      <text>
        <r>
          <rPr>
            <sz val="10"/>
            <rFont val="Arial"/>
            <family val="2"/>
          </rPr>
          <t>Ô chỉ tiêu có định dạng số. Đơn vị tính x 1 (hoặc %)
Dữ liệu động đầu vào hợp lệ khi chỉ được thêm dòng trên ô này.</t>
        </r>
      </text>
    </comment>
    <comment ref="F16" authorId="0" shapeId="0" xr:uid="{00000000-0006-0000-0200-00002D000000}">
      <text>
        <r>
          <rPr>
            <sz val="10"/>
            <rFont val="Arial"/>
            <family val="2"/>
          </rPr>
          <t>Ô chỉ tiêu có định dạng số. Đơn vị tính x 1 (hoặc %)
Dữ liệu động đầu vào hợp lệ khi chỉ được thêm dòng trên ô này.</t>
        </r>
      </text>
    </comment>
    <comment ref="D17" authorId="0" shapeId="0" xr:uid="{00000000-0006-0000-0200-00002E000000}">
      <text>
        <r>
          <rPr>
            <sz val="10"/>
            <rFont val="Arial"/>
            <family val="2"/>
          </rPr>
          <t>Ô chỉ tiêu có định dạng số. Đơn vị tính x 1 (hoặc %)</t>
        </r>
      </text>
    </comment>
    <comment ref="E17" authorId="0" shapeId="0" xr:uid="{00000000-0006-0000-0200-00002F000000}">
      <text>
        <r>
          <rPr>
            <sz val="10"/>
            <rFont val="Arial"/>
            <family val="2"/>
          </rPr>
          <t>Ô chỉ tiêu có định dạng số. Đơn vị tính x 1 (hoặc %)</t>
        </r>
      </text>
    </comment>
    <comment ref="F17" authorId="0" shapeId="0" xr:uid="{00000000-0006-0000-0200-000030000000}">
      <text>
        <r>
          <rPr>
            <sz val="10"/>
            <rFont val="Arial"/>
            <family val="2"/>
          </rPr>
          <t>Ô chỉ tiêu có định dạng số. Đơn vị tính x 1 (hoặc %)</t>
        </r>
      </text>
    </comment>
    <comment ref="A19" authorId="0" shapeId="0" xr:uid="{00000000-0006-0000-0200-000031000000}">
      <text>
        <r>
          <rPr>
            <sz val="10"/>
            <rFont val="Arial"/>
            <family val="2"/>
          </rPr>
          <t>Ô chỉ tiêu có định dạng số. Đơn vị tính x 1 (hoặc %)
Dữ liệu động đầu vào hợp lệ khi chỉ được thêm dòng trên ô này.</t>
        </r>
      </text>
    </comment>
    <comment ref="B19" authorId="0" shapeId="0" xr:uid="{00000000-0006-0000-0200-000032000000}">
      <text>
        <r>
          <rPr>
            <sz val="10"/>
            <rFont val="Arial"/>
            <family val="2"/>
          </rPr>
          <t>Ô chỉ tiêu có định dạng ký tự
Dữ liệu động đầu vào hợp lệ khi chỉ được thêm dòng trên ô này.</t>
        </r>
      </text>
    </comment>
    <comment ref="C19" authorId="0" shapeId="0" xr:uid="{00000000-0006-0000-0200-000033000000}">
      <text>
        <r>
          <rPr>
            <sz val="10"/>
            <rFont val="Arial"/>
            <family val="2"/>
          </rPr>
          <t>Ô chỉ tiêu có định dạng số. Đơn vị tính x 1 (hoặc %)
Dữ liệu động đầu vào hợp lệ khi chỉ được thêm dòng trên ô này.</t>
        </r>
      </text>
    </comment>
    <comment ref="D19" authorId="0" shapeId="0" xr:uid="{00000000-0006-0000-0200-000034000000}">
      <text>
        <r>
          <rPr>
            <sz val="10"/>
            <rFont val="Arial"/>
            <family val="2"/>
          </rPr>
          <t>Ô chỉ tiêu có định dạng số. Đơn vị tính x 1 (hoặc %)
Dữ liệu động đầu vào hợp lệ khi chỉ được thêm dòng trên ô này.</t>
        </r>
      </text>
    </comment>
    <comment ref="E19" authorId="0" shapeId="0" xr:uid="{00000000-0006-0000-0200-000035000000}">
      <text>
        <r>
          <rPr>
            <sz val="10"/>
            <rFont val="Arial"/>
            <family val="2"/>
          </rPr>
          <t>Ô chỉ tiêu có định dạng số. Đơn vị tính x 1 (hoặc %)
Dữ liệu động đầu vào hợp lệ khi chỉ được thêm dòng trên ô này.</t>
        </r>
      </text>
    </comment>
    <comment ref="F19" authorId="0" shapeId="0" xr:uid="{00000000-0006-0000-0200-000036000000}">
      <text>
        <r>
          <rPr>
            <sz val="10"/>
            <rFont val="Arial"/>
            <family val="2"/>
          </rPr>
          <t>Ô chỉ tiêu có định dạng số. Đơn vị tính x 1 (hoặc %)
Dữ liệu động đầu vào hợp lệ khi chỉ được thêm dòng trên ô này.</t>
        </r>
      </text>
    </comment>
    <comment ref="D20" authorId="0" shapeId="0" xr:uid="{00000000-0006-0000-0200-000037000000}">
      <text>
        <r>
          <rPr>
            <sz val="10"/>
            <rFont val="Arial"/>
            <family val="2"/>
          </rPr>
          <t>Ô chỉ tiêu có định dạng số. Đơn vị tính x 1 (hoặc %)</t>
        </r>
      </text>
    </comment>
    <comment ref="E20" authorId="0" shapeId="0" xr:uid="{00000000-0006-0000-0200-000038000000}">
      <text>
        <r>
          <rPr>
            <sz val="10"/>
            <rFont val="Arial"/>
            <family val="2"/>
          </rPr>
          <t>Ô chỉ tiêu có định dạng số. Đơn vị tính x 1 (hoặc %)</t>
        </r>
      </text>
    </comment>
    <comment ref="F20" authorId="0" shapeId="0" xr:uid="{00000000-0006-0000-0200-000039000000}">
      <text>
        <r>
          <rPr>
            <sz val="10"/>
            <rFont val="Arial"/>
            <family val="2"/>
          </rPr>
          <t>Ô chỉ tiêu có định dạng số. Đơn vị tính x 1 (hoặc %)</t>
        </r>
      </text>
    </comment>
    <comment ref="A22" authorId="0" shapeId="0" xr:uid="{00000000-0006-0000-0200-00003A000000}">
      <text>
        <r>
          <rPr>
            <sz val="10"/>
            <rFont val="Arial"/>
            <family val="2"/>
          </rPr>
          <t>Ô chỉ tiêu có định dạng ký tự
Dữ liệu động đầu vào hợp lệ khi chỉ được thêm dòng trên ô này.</t>
        </r>
      </text>
    </comment>
    <comment ref="B22" authorId="0" shapeId="0" xr:uid="{00000000-0006-0000-0200-00003B000000}">
      <text>
        <r>
          <rPr>
            <sz val="10"/>
            <rFont val="Arial"/>
            <family val="2"/>
          </rPr>
          <t>Ô chỉ tiêu có định dạng ký tự
Dữ liệu động đầu vào hợp lệ khi chỉ được thêm dòng trên ô này.</t>
        </r>
      </text>
    </comment>
    <comment ref="C22" authorId="0" shapeId="0" xr:uid="{00000000-0006-0000-0200-00003C000000}">
      <text>
        <r>
          <rPr>
            <sz val="10"/>
            <rFont val="Arial"/>
            <family val="2"/>
          </rPr>
          <t>Ô chỉ tiêu có định dạng ký tự
Dữ liệu động đầu vào hợp lệ khi chỉ được thêm dòng trên ô này.</t>
        </r>
      </text>
    </comment>
    <comment ref="D22" authorId="0" shapeId="0" xr:uid="{00000000-0006-0000-0200-00003D000000}">
      <text>
        <r>
          <rPr>
            <sz val="10"/>
            <rFont val="Arial"/>
            <family val="2"/>
          </rPr>
          <t>Ô chỉ tiêu có định dạng số. Đơn vị tính x 1 (hoặc %)
Dữ liệu động đầu vào hợp lệ khi chỉ được thêm dòng trên ô này.</t>
        </r>
      </text>
    </comment>
    <comment ref="E22" authorId="0" shapeId="0" xr:uid="{00000000-0006-0000-0200-00003E000000}">
      <text>
        <r>
          <rPr>
            <sz val="10"/>
            <rFont val="Arial"/>
            <family val="2"/>
          </rPr>
          <t>Ô chỉ tiêu có định dạng số. Đơn vị tính x 1 (hoặc %)
Dữ liệu động đầu vào hợp lệ khi chỉ được thêm dòng trên ô này.</t>
        </r>
      </text>
    </comment>
    <comment ref="F22" authorId="0" shapeId="0" xr:uid="{00000000-0006-0000-0200-00003F000000}">
      <text>
        <r>
          <rPr>
            <sz val="10"/>
            <rFont val="Arial"/>
            <family val="2"/>
          </rPr>
          <t>Ô chỉ tiêu có định dạng số. Đơn vị tính x 1 (hoặc %)
Dữ liệu động đầu vào hợp lệ khi chỉ được thêm dòng trên ô này.</t>
        </r>
      </text>
    </comment>
    <comment ref="A24" authorId="0" shapeId="0" xr:uid="{00000000-0006-0000-0200-000040000000}">
      <text>
        <r>
          <rPr>
            <sz val="10"/>
            <rFont val="Arial"/>
            <family val="2"/>
          </rPr>
          <t>Ô chỉ tiêu có định dạng ký tự
Dữ liệu động đầu vào hợp lệ khi chỉ được thêm dòng trên ô này.</t>
        </r>
      </text>
    </comment>
    <comment ref="B24" authorId="0" shapeId="0" xr:uid="{00000000-0006-0000-0200-000041000000}">
      <text>
        <r>
          <rPr>
            <sz val="10"/>
            <rFont val="Arial"/>
            <family val="2"/>
          </rPr>
          <t>Ô chỉ tiêu có định dạng ký tự
Dữ liệu động đầu vào hợp lệ khi chỉ được thêm dòng trên ô này.</t>
        </r>
      </text>
    </comment>
    <comment ref="C24" authorId="0" shapeId="0" xr:uid="{00000000-0006-0000-0200-000042000000}">
      <text>
        <r>
          <rPr>
            <sz val="10"/>
            <rFont val="Arial"/>
            <family val="2"/>
          </rPr>
          <t>Ô chỉ tiêu có định dạng ký tự
Dữ liệu động đầu vào hợp lệ khi chỉ được thêm dòng trên ô này.</t>
        </r>
      </text>
    </comment>
    <comment ref="D24" authorId="0" shapeId="0" xr:uid="{00000000-0006-0000-0200-000043000000}">
      <text>
        <r>
          <rPr>
            <sz val="10"/>
            <rFont val="Arial"/>
            <family val="2"/>
          </rPr>
          <t>Ô chỉ tiêu có định dạng số. Đơn vị tính x 1 (hoặc %)
Dữ liệu động đầu vào hợp lệ khi chỉ được thêm dòng trên ô này.</t>
        </r>
      </text>
    </comment>
    <comment ref="E24" authorId="0" shapeId="0" xr:uid="{00000000-0006-0000-0200-000044000000}">
      <text>
        <r>
          <rPr>
            <sz val="10"/>
            <rFont val="Arial"/>
            <family val="2"/>
          </rPr>
          <t>Ô chỉ tiêu có định dạng số. Đơn vị tính x 1 (hoặc %)
Dữ liệu động đầu vào hợp lệ khi chỉ được thêm dòng trên ô này.</t>
        </r>
      </text>
    </comment>
    <comment ref="F24" authorId="0" shapeId="0" xr:uid="{00000000-0006-0000-0200-000045000000}">
      <text>
        <r>
          <rPr>
            <sz val="10"/>
            <rFont val="Arial"/>
            <family val="2"/>
          </rPr>
          <t>Ô chỉ tiêu có định dạng số. Đơn vị tính x 1 (hoặc %)
Dữ liệu động đầu vào hợp lệ khi chỉ được thêm dòng trên ô này.</t>
        </r>
      </text>
    </comment>
    <comment ref="A26" authorId="0" shapeId="0" xr:uid="{00000000-0006-0000-0200-000046000000}">
      <text>
        <r>
          <rPr>
            <sz val="10"/>
            <rFont val="Arial"/>
            <family val="2"/>
          </rPr>
          <t>Ô chỉ tiêu có định dạng ký tự
Dữ liệu động đầu vào hợp lệ khi chỉ được thêm dòng trên ô này.</t>
        </r>
      </text>
    </comment>
    <comment ref="B26" authorId="0" shapeId="0" xr:uid="{00000000-0006-0000-0200-000047000000}">
      <text>
        <r>
          <rPr>
            <sz val="10"/>
            <rFont val="Arial"/>
            <family val="2"/>
          </rPr>
          <t>Ô chỉ tiêu có định dạng ký tự
Dữ liệu động đầu vào hợp lệ khi chỉ được thêm dòng trên ô này.</t>
        </r>
      </text>
    </comment>
    <comment ref="C26" authorId="0" shapeId="0" xr:uid="{00000000-0006-0000-0200-000048000000}">
      <text>
        <r>
          <rPr>
            <sz val="10"/>
            <rFont val="Arial"/>
            <family val="2"/>
          </rPr>
          <t>Ô chỉ tiêu có định dạng ký tự
Dữ liệu động đầu vào hợp lệ khi chỉ được thêm dòng trên ô này.</t>
        </r>
      </text>
    </comment>
    <comment ref="D26" authorId="0" shapeId="0" xr:uid="{00000000-0006-0000-0200-000049000000}">
      <text>
        <r>
          <rPr>
            <sz val="10"/>
            <rFont val="Arial"/>
            <family val="2"/>
          </rPr>
          <t>Ô chỉ tiêu có định dạng số. Đơn vị tính x 1 (hoặc %)
Dữ liệu động đầu vào hợp lệ khi chỉ được thêm dòng trên ô này.</t>
        </r>
      </text>
    </comment>
    <comment ref="E26" authorId="0" shapeId="0" xr:uid="{00000000-0006-0000-0200-00004A000000}">
      <text>
        <r>
          <rPr>
            <sz val="10"/>
            <rFont val="Arial"/>
            <family val="2"/>
          </rPr>
          <t>Ô chỉ tiêu có định dạng số. Đơn vị tính x 1 (hoặc %)
Dữ liệu động đầu vào hợp lệ khi chỉ được thêm dòng trên ô này.</t>
        </r>
      </text>
    </comment>
    <comment ref="F26" authorId="0" shapeId="0" xr:uid="{00000000-0006-0000-0200-00004B000000}">
      <text>
        <r>
          <rPr>
            <sz val="10"/>
            <rFont val="Arial"/>
            <family val="2"/>
          </rPr>
          <t>Ô chỉ tiêu có định dạng số. Đơn vị tính x 1 (hoặc %)
Dữ liệu động đầu vào hợp lệ khi chỉ được thêm dòng trên ô này.</t>
        </r>
      </text>
    </comment>
    <comment ref="A28" authorId="0" shapeId="0" xr:uid="{00000000-0006-0000-0200-00004C000000}">
      <text>
        <r>
          <rPr>
            <sz val="10"/>
            <rFont val="Arial"/>
            <family val="2"/>
          </rPr>
          <t>Ô chỉ tiêu có định dạng số. Đơn vị tính x 1 (hoặc %)
Dữ liệu động đầu vào hợp lệ khi chỉ được thêm dòng trên ô này.</t>
        </r>
      </text>
    </comment>
    <comment ref="B28" authorId="0" shapeId="0" xr:uid="{00000000-0006-0000-0200-00004D000000}">
      <text>
        <r>
          <rPr>
            <sz val="10"/>
            <rFont val="Arial"/>
            <family val="2"/>
          </rPr>
          <t>Ô chỉ tiêu có định dạng ký tự
Dữ liệu động đầu vào hợp lệ khi chỉ được thêm dòng trên ô này.</t>
        </r>
      </text>
    </comment>
    <comment ref="C28" authorId="0" shapeId="0" xr:uid="{00000000-0006-0000-0200-00004E000000}">
      <text>
        <r>
          <rPr>
            <sz val="10"/>
            <rFont val="Arial"/>
            <family val="2"/>
          </rPr>
          <t>Ô chỉ tiêu có định dạng số. Đơn vị tính x 1 (hoặc %)
Dữ liệu động đầu vào hợp lệ khi chỉ được thêm dòng trên ô này.</t>
        </r>
      </text>
    </comment>
    <comment ref="D28" authorId="0" shapeId="0" xr:uid="{00000000-0006-0000-0200-00004F000000}">
      <text>
        <r>
          <rPr>
            <sz val="10"/>
            <rFont val="Arial"/>
            <family val="2"/>
          </rPr>
          <t>Ô chỉ tiêu có định dạng số. Đơn vị tính x 1 (hoặc %)
Dữ liệu động đầu vào hợp lệ khi chỉ được thêm dòng trên ô này.</t>
        </r>
      </text>
    </comment>
    <comment ref="E28" authorId="0" shapeId="0" xr:uid="{00000000-0006-0000-0200-000050000000}">
      <text>
        <r>
          <rPr>
            <sz val="10"/>
            <rFont val="Arial"/>
            <family val="2"/>
          </rPr>
          <t>Ô chỉ tiêu có định dạng số. Đơn vị tính x 1 (hoặc %)
Dữ liệu động đầu vào hợp lệ khi chỉ được thêm dòng trên ô này.</t>
        </r>
      </text>
    </comment>
    <comment ref="F28" authorId="0" shapeId="0" xr:uid="{00000000-0006-0000-0200-000051000000}">
      <text>
        <r>
          <rPr>
            <sz val="10"/>
            <rFont val="Arial"/>
            <family val="2"/>
          </rPr>
          <t>Ô chỉ tiêu có định dạng số. Đơn vị tính x 1 (hoặc %)
Dữ liệu động đầu vào hợp lệ khi chỉ được thêm dòng trên ô này.</t>
        </r>
      </text>
    </comment>
    <comment ref="D29" authorId="0" shapeId="0" xr:uid="{00000000-0006-0000-0200-000052000000}">
      <text>
        <r>
          <rPr>
            <sz val="10"/>
            <rFont val="Arial"/>
            <family val="2"/>
          </rPr>
          <t>Ô chỉ tiêu có định dạng số. Đơn vị tính x 1 (hoặc %)</t>
        </r>
      </text>
    </comment>
    <comment ref="E29" authorId="0" shapeId="0" xr:uid="{00000000-0006-0000-0200-000053000000}">
      <text>
        <r>
          <rPr>
            <sz val="10"/>
            <rFont val="Arial"/>
            <family val="2"/>
          </rPr>
          <t>Ô chỉ tiêu có định dạng số. Đơn vị tính x 1 (hoặc %)</t>
        </r>
      </text>
    </comment>
    <comment ref="F29" authorId="0" shapeId="0" xr:uid="{00000000-0006-0000-0200-000054000000}">
      <text>
        <r>
          <rPr>
            <sz val="10"/>
            <rFont val="Arial"/>
            <family val="2"/>
          </rPr>
          <t>Ô chỉ tiêu có định dạng số. Đơn vị tính x 1 (hoặc %)</t>
        </r>
      </text>
    </comment>
    <comment ref="A31" authorId="0" shapeId="0" xr:uid="{00000000-0006-0000-0200-000055000000}">
      <text>
        <r>
          <rPr>
            <sz val="10"/>
            <rFont val="Arial"/>
            <family val="2"/>
          </rPr>
          <t>Ô chỉ tiêu có định dạng số. Đơn vị tính x 1 (hoặc %)
Dữ liệu động đầu vào hợp lệ khi chỉ được thêm dòng trên ô này.</t>
        </r>
      </text>
    </comment>
    <comment ref="B31" authorId="0" shapeId="0" xr:uid="{00000000-0006-0000-0200-000056000000}">
      <text>
        <r>
          <rPr>
            <sz val="10"/>
            <rFont val="Arial"/>
            <family val="2"/>
          </rPr>
          <t>Ô chỉ tiêu có định dạng ký tự
Dữ liệu động đầu vào hợp lệ khi chỉ được thêm dòng trên ô này.</t>
        </r>
      </text>
    </comment>
    <comment ref="C31" authorId="0" shapeId="0" xr:uid="{00000000-0006-0000-0200-000057000000}">
      <text>
        <r>
          <rPr>
            <sz val="10"/>
            <rFont val="Arial"/>
            <family val="2"/>
          </rPr>
          <t>Ô chỉ tiêu có định dạng số. Đơn vị tính x 1 (hoặc %)
Dữ liệu động đầu vào hợp lệ khi chỉ được thêm dòng trên ô này.</t>
        </r>
      </text>
    </comment>
    <comment ref="D31" authorId="0" shapeId="0" xr:uid="{00000000-0006-0000-0200-000058000000}">
      <text>
        <r>
          <rPr>
            <sz val="10"/>
            <rFont val="Arial"/>
            <family val="2"/>
          </rPr>
          <t>Ô chỉ tiêu có định dạng số. Đơn vị tính x 1 (hoặc %)
Dữ liệu động đầu vào hợp lệ khi chỉ được thêm dòng trên ô này.</t>
        </r>
      </text>
    </comment>
    <comment ref="E31" authorId="0" shapeId="0" xr:uid="{00000000-0006-0000-0200-000059000000}">
      <text>
        <r>
          <rPr>
            <sz val="10"/>
            <rFont val="Arial"/>
            <family val="2"/>
          </rPr>
          <t>Ô chỉ tiêu có định dạng số. Đơn vị tính x 1 (hoặc %)
Dữ liệu động đầu vào hợp lệ khi chỉ được thêm dòng trên ô này.</t>
        </r>
      </text>
    </comment>
    <comment ref="F31" authorId="0" shapeId="0" xr:uid="{00000000-0006-0000-0200-00005A000000}">
      <text>
        <r>
          <rPr>
            <sz val="10"/>
            <rFont val="Arial"/>
            <family val="2"/>
          </rPr>
          <t>Ô chỉ tiêu có định dạng số. Đơn vị tính x 1 (hoặc %)
Dữ liệu động đầu vào hợp lệ khi chỉ được thêm dòng trên ô này.</t>
        </r>
      </text>
    </comment>
    <comment ref="D32" authorId="0" shapeId="0" xr:uid="{00000000-0006-0000-0200-00005B000000}">
      <text>
        <r>
          <rPr>
            <sz val="10"/>
            <rFont val="Arial"/>
            <family val="2"/>
          </rPr>
          <t>Ô chỉ tiêu có định dạng số. Đơn vị tính x 1 (hoặc %)</t>
        </r>
      </text>
    </comment>
    <comment ref="E32" authorId="0" shapeId="0" xr:uid="{00000000-0006-0000-0200-00005C000000}">
      <text>
        <r>
          <rPr>
            <sz val="10"/>
            <rFont val="Arial"/>
            <family val="2"/>
          </rPr>
          <t>Ô chỉ tiêu có định dạng số. Đơn vị tính x 1 (hoặc %)</t>
        </r>
      </text>
    </comment>
    <comment ref="F32" authorId="0" shapeId="0" xr:uid="{00000000-0006-0000-0200-00005D000000}">
      <text>
        <r>
          <rPr>
            <sz val="10"/>
            <rFont val="Arial"/>
            <family val="2"/>
          </rPr>
          <t>Ô chỉ tiêu có định dạng số. Đơn vị tính x 1 (hoặc %)</t>
        </r>
      </text>
    </comment>
    <comment ref="A34" authorId="0" shapeId="0" xr:uid="{00000000-0006-0000-0200-00005E000000}">
      <text>
        <r>
          <rPr>
            <sz val="10"/>
            <rFont val="Arial"/>
            <family val="2"/>
          </rPr>
          <t>Ô chỉ tiêu có định dạng số. Đơn vị tính x 1 (hoặc %)
Dữ liệu động đầu vào hợp lệ khi chỉ được thêm dòng trên ô này.</t>
        </r>
      </text>
    </comment>
    <comment ref="B34" authorId="0" shapeId="0" xr:uid="{00000000-0006-0000-0200-00005F000000}">
      <text>
        <r>
          <rPr>
            <sz val="10"/>
            <rFont val="Arial"/>
            <family val="2"/>
          </rPr>
          <t>Ô chỉ tiêu có định dạng ký tự
Dữ liệu động đầu vào hợp lệ khi chỉ được thêm dòng trên ô này.</t>
        </r>
      </text>
    </comment>
    <comment ref="C34" authorId="0" shapeId="0" xr:uid="{00000000-0006-0000-0200-000060000000}">
      <text>
        <r>
          <rPr>
            <sz val="10"/>
            <rFont val="Arial"/>
            <family val="2"/>
          </rPr>
          <t>Ô chỉ tiêu có định dạng số. Đơn vị tính x 1 (hoặc %)
Dữ liệu động đầu vào hợp lệ khi chỉ được thêm dòng trên ô này.</t>
        </r>
      </text>
    </comment>
    <comment ref="D34" authorId="0" shapeId="0" xr:uid="{00000000-0006-0000-0200-000061000000}">
      <text>
        <r>
          <rPr>
            <sz val="10"/>
            <rFont val="Arial"/>
            <family val="2"/>
          </rPr>
          <t>Ô chỉ tiêu có định dạng số. Đơn vị tính x 1 (hoặc %)
Dữ liệu động đầu vào hợp lệ khi chỉ được thêm dòng trên ô này.</t>
        </r>
      </text>
    </comment>
    <comment ref="E34" authorId="0" shapeId="0" xr:uid="{00000000-0006-0000-0200-000062000000}">
      <text>
        <r>
          <rPr>
            <sz val="10"/>
            <rFont val="Arial"/>
            <family val="2"/>
          </rPr>
          <t>Ô chỉ tiêu có định dạng số. Đơn vị tính x 1 (hoặc %)
Dữ liệu động đầu vào hợp lệ khi chỉ được thêm dòng trên ô này.</t>
        </r>
      </text>
    </comment>
    <comment ref="F34" authorId="0" shapeId="0" xr:uid="{00000000-0006-0000-0200-000063000000}">
      <text>
        <r>
          <rPr>
            <sz val="10"/>
            <rFont val="Arial"/>
            <family val="2"/>
          </rPr>
          <t>Ô chỉ tiêu có định dạng số. Đơn vị tính x 1 (hoặc %)
Dữ liệu động đầu vào hợp lệ khi chỉ được thêm dòng trên ô này.</t>
        </r>
      </text>
    </comment>
    <comment ref="D35" authorId="0" shapeId="0" xr:uid="{00000000-0006-0000-0200-000064000000}">
      <text>
        <r>
          <rPr>
            <sz val="10"/>
            <rFont val="Arial"/>
            <family val="2"/>
          </rPr>
          <t>Ô chỉ tiêu có định dạng số. Đơn vị tính x 1 (hoặc %)</t>
        </r>
      </text>
    </comment>
    <comment ref="E35" authorId="0" shapeId="0" xr:uid="{00000000-0006-0000-0200-000065000000}">
      <text>
        <r>
          <rPr>
            <sz val="10"/>
            <rFont val="Arial"/>
            <family val="2"/>
          </rPr>
          <t>Ô chỉ tiêu có định dạng số. Đơn vị tính x 1 (hoặc %)</t>
        </r>
      </text>
    </comment>
    <comment ref="F35" authorId="0" shapeId="0" xr:uid="{00000000-0006-0000-0200-000066000000}">
      <text>
        <r>
          <rPr>
            <sz val="10"/>
            <rFont val="Arial"/>
            <family val="2"/>
          </rPr>
          <t>Ô chỉ tiêu có định dạng số. Đơn vị tính x 1 (hoặc %)</t>
        </r>
      </text>
    </comment>
    <comment ref="A37" authorId="0" shapeId="0" xr:uid="{00000000-0006-0000-0200-000067000000}">
      <text>
        <r>
          <rPr>
            <sz val="10"/>
            <rFont val="Arial"/>
            <family val="2"/>
          </rPr>
          <t>Ô chỉ tiêu có định dạng số. Đơn vị tính x 1 (hoặc %)
Dữ liệu động đầu vào hợp lệ khi chỉ được thêm dòng trên ô này.</t>
        </r>
      </text>
    </comment>
    <comment ref="B37" authorId="0" shapeId="0" xr:uid="{00000000-0006-0000-0200-000068000000}">
      <text>
        <r>
          <rPr>
            <sz val="10"/>
            <rFont val="Arial"/>
            <family val="2"/>
          </rPr>
          <t>Ô chỉ tiêu có định dạng ký tự
Dữ liệu động đầu vào hợp lệ khi chỉ được thêm dòng trên ô này.</t>
        </r>
      </text>
    </comment>
    <comment ref="C37" authorId="0" shapeId="0" xr:uid="{00000000-0006-0000-0200-000069000000}">
      <text>
        <r>
          <rPr>
            <sz val="10"/>
            <rFont val="Arial"/>
            <family val="2"/>
          </rPr>
          <t>Ô chỉ tiêu có định dạng số. Đơn vị tính x 1 (hoặc %)
Dữ liệu động đầu vào hợp lệ khi chỉ được thêm dòng trên ô này.</t>
        </r>
      </text>
    </comment>
    <comment ref="D37" authorId="0" shapeId="0" xr:uid="{00000000-0006-0000-0200-00006A000000}">
      <text>
        <r>
          <rPr>
            <sz val="10"/>
            <rFont val="Arial"/>
            <family val="2"/>
          </rPr>
          <t>Ô chỉ tiêu có định dạng số. Đơn vị tính x 1 (hoặc %)
Dữ liệu động đầu vào hợp lệ khi chỉ được thêm dòng trên ô này.</t>
        </r>
      </text>
    </comment>
    <comment ref="E37" authorId="0" shapeId="0" xr:uid="{00000000-0006-0000-0200-00006B000000}">
      <text>
        <r>
          <rPr>
            <sz val="10"/>
            <rFont val="Arial"/>
            <family val="2"/>
          </rPr>
          <t>Ô chỉ tiêu có định dạng số. Đơn vị tính x 1 (hoặc %)
Dữ liệu động đầu vào hợp lệ khi chỉ được thêm dòng trên ô này.</t>
        </r>
      </text>
    </comment>
    <comment ref="F37" authorId="0" shapeId="0" xr:uid="{00000000-0006-0000-0200-00006C000000}">
      <text>
        <r>
          <rPr>
            <sz val="10"/>
            <rFont val="Arial"/>
            <family val="2"/>
          </rPr>
          <t>Ô chỉ tiêu có định dạng số. Đơn vị tính x 1 (hoặc %)
Dữ liệu động đầu vào hợp lệ khi chỉ được thêm dòng trên ô này.</t>
        </r>
      </text>
    </comment>
    <comment ref="D38" authorId="0" shapeId="0" xr:uid="{00000000-0006-0000-0200-00006D000000}">
      <text>
        <r>
          <rPr>
            <sz val="10"/>
            <rFont val="Arial"/>
            <family val="2"/>
          </rPr>
          <t>Ô chỉ tiêu có định dạng số. Đơn vị tính x 1 (hoặc %)</t>
        </r>
      </text>
    </comment>
    <comment ref="E38" authorId="0" shapeId="0" xr:uid="{00000000-0006-0000-0200-00006E000000}">
      <text>
        <r>
          <rPr>
            <sz val="10"/>
            <rFont val="Arial"/>
            <family val="2"/>
          </rPr>
          <t>Ô chỉ tiêu có định dạng số. Đơn vị tính x 1 (hoặc %)</t>
        </r>
      </text>
    </comment>
    <comment ref="F38" authorId="0" shapeId="0" xr:uid="{00000000-0006-0000-0200-00006F000000}">
      <text>
        <r>
          <rPr>
            <sz val="10"/>
            <rFont val="Arial"/>
            <family val="2"/>
          </rPr>
          <t>Ô chỉ tiêu có định dạng số. Đơn vị tính x 1 (hoặc %)</t>
        </r>
      </text>
    </comment>
    <comment ref="D39" authorId="0" shapeId="0" xr:uid="{00000000-0006-0000-0200-000070000000}">
      <text>
        <r>
          <rPr>
            <sz val="10"/>
            <rFont val="Arial"/>
            <family val="2"/>
          </rPr>
          <t>Ô chỉ tiêu có định dạng số. Đơn vị tính x 1 (hoặc %)</t>
        </r>
      </text>
    </comment>
    <comment ref="E39" authorId="0" shapeId="0" xr:uid="{00000000-0006-0000-0200-000071000000}">
      <text>
        <r>
          <rPr>
            <sz val="10"/>
            <rFont val="Arial"/>
            <family val="2"/>
          </rPr>
          <t>Ô chỉ tiêu có định dạng số. Đơn vị tính x 1 (hoặc %)</t>
        </r>
      </text>
    </comment>
    <comment ref="F39" authorId="0" shapeId="0" xr:uid="{00000000-0006-0000-0200-000072000000}">
      <text>
        <r>
          <rPr>
            <sz val="10"/>
            <rFont val="Arial"/>
            <family val="2"/>
          </rPr>
          <t>Ô chỉ tiêu có định dạng số. Đơn vị tính x 1 (hoặc %)</t>
        </r>
      </text>
    </comment>
    <comment ref="D40" authorId="0" shapeId="0" xr:uid="{00000000-0006-0000-0200-000073000000}">
      <text>
        <r>
          <rPr>
            <sz val="10"/>
            <rFont val="Arial"/>
            <family val="2"/>
          </rPr>
          <t>Ô chỉ tiêu có định dạng số. Đơn vị tính x 1 (hoặc %)</t>
        </r>
      </text>
    </comment>
    <comment ref="E40" authorId="0" shapeId="0" xr:uid="{00000000-0006-0000-0200-000074000000}">
      <text>
        <r>
          <rPr>
            <sz val="10"/>
            <rFont val="Arial"/>
            <family val="2"/>
          </rPr>
          <t>Ô chỉ tiêu có định dạng số. Đơn vị tính x 1 (hoặc %)</t>
        </r>
      </text>
    </comment>
    <comment ref="F40" authorId="0" shapeId="0" xr:uid="{00000000-0006-0000-0200-000075000000}">
      <text>
        <r>
          <rPr>
            <sz val="10"/>
            <rFont val="Arial"/>
            <family val="2"/>
          </rPr>
          <t>Ô chỉ tiêu có định dạng số. Đơn vị tính x 1 (hoặc %)</t>
        </r>
      </text>
    </comment>
    <comment ref="D41" authorId="0" shapeId="0" xr:uid="{00000000-0006-0000-0200-000076000000}">
      <text>
        <r>
          <rPr>
            <sz val="10"/>
            <rFont val="Arial"/>
            <family val="2"/>
          </rPr>
          <t>Ô chỉ tiêu có định dạng số. Đơn vị tính x 1 (hoặc %)</t>
        </r>
      </text>
    </comment>
    <comment ref="E41" authorId="0" shapeId="0" xr:uid="{00000000-0006-0000-0200-000077000000}">
      <text>
        <r>
          <rPr>
            <sz val="10"/>
            <rFont val="Arial"/>
            <family val="2"/>
          </rPr>
          <t>Ô chỉ tiêu có định dạng số. Đơn vị tính x 1 (hoặc %)</t>
        </r>
      </text>
    </comment>
    <comment ref="F41" authorId="0" shapeId="0" xr:uid="{00000000-0006-0000-0200-000078000000}">
      <text>
        <r>
          <rPr>
            <sz val="10"/>
            <rFont val="Arial"/>
            <family val="2"/>
          </rPr>
          <t>Ô chỉ tiêu có định dạng số. Đơn vị tính x 1 (hoặc %)</t>
        </r>
      </text>
    </comment>
    <comment ref="D42" authorId="0" shapeId="0" xr:uid="{00000000-0006-0000-0200-000079000000}">
      <text>
        <r>
          <rPr>
            <sz val="10"/>
            <rFont val="Arial"/>
            <family val="2"/>
          </rPr>
          <t>Ô chỉ tiêu có định dạng số. Đơn vị tính x 1 (hoặc %)</t>
        </r>
      </text>
    </comment>
    <comment ref="E42" authorId="0" shapeId="0" xr:uid="{00000000-0006-0000-0200-00007A000000}">
      <text>
        <r>
          <rPr>
            <sz val="10"/>
            <rFont val="Arial"/>
            <family val="2"/>
          </rPr>
          <t>Ô chỉ tiêu có định dạng số. Đơn vị tính x 1 (hoặc %)</t>
        </r>
      </text>
    </comment>
    <comment ref="F42" authorId="0" shapeId="0" xr:uid="{00000000-0006-0000-0200-00007B000000}">
      <text>
        <r>
          <rPr>
            <sz val="10"/>
            <rFont val="Arial"/>
            <family val="2"/>
          </rPr>
          <t>Ô chỉ tiêu có định dạng số. Đơn vị tính x 1 (hoặc %)</t>
        </r>
      </text>
    </comment>
    <comment ref="D43" authorId="0" shapeId="0" xr:uid="{00000000-0006-0000-0200-00007C000000}">
      <text>
        <r>
          <rPr>
            <sz val="10"/>
            <rFont val="Arial"/>
            <family val="2"/>
          </rPr>
          <t>Ô chỉ tiêu có định dạng số. Đơn vị tính x 1 (hoặc %)</t>
        </r>
      </text>
    </comment>
    <comment ref="E43" authorId="0" shapeId="0" xr:uid="{00000000-0006-0000-0200-00007D000000}">
      <text>
        <r>
          <rPr>
            <sz val="10"/>
            <rFont val="Arial"/>
            <family val="2"/>
          </rPr>
          <t>Ô chỉ tiêu có định dạng số. Đơn vị tính x 1 (hoặc %)</t>
        </r>
      </text>
    </comment>
    <comment ref="F43" authorId="0" shapeId="0" xr:uid="{00000000-0006-0000-0200-00007E000000}">
      <text>
        <r>
          <rPr>
            <sz val="10"/>
            <rFont val="Arial"/>
            <family val="2"/>
          </rPr>
          <t>Ô chỉ tiêu có định dạng số. Đơn vị tính x 1 (hoặc %)</t>
        </r>
      </text>
    </comment>
    <comment ref="D44" authorId="0" shapeId="0" xr:uid="{00000000-0006-0000-0200-00007F000000}">
      <text>
        <r>
          <rPr>
            <sz val="10"/>
            <rFont val="Arial"/>
            <family val="2"/>
          </rPr>
          <t>Ô chỉ tiêu có định dạng số. Đơn vị tính x 1 (hoặc %)</t>
        </r>
      </text>
    </comment>
    <comment ref="E44" authorId="0" shapeId="0" xr:uid="{00000000-0006-0000-0200-000080000000}">
      <text>
        <r>
          <rPr>
            <sz val="10"/>
            <rFont val="Arial"/>
            <family val="2"/>
          </rPr>
          <t>Ô chỉ tiêu có định dạng số. Đơn vị tính x 1 (hoặc %)</t>
        </r>
      </text>
    </comment>
    <comment ref="F44" authorId="0" shapeId="0" xr:uid="{00000000-0006-0000-0200-000081000000}">
      <text>
        <r>
          <rPr>
            <sz val="10"/>
            <rFont val="Arial"/>
            <family val="2"/>
          </rPr>
          <t>Ô chỉ tiêu có định dạng số. Đơn vị tính x 1 (hoặc %)</t>
        </r>
      </text>
    </comment>
    <comment ref="D45" authorId="0" shapeId="0" xr:uid="{00000000-0006-0000-0200-000082000000}">
      <text>
        <r>
          <rPr>
            <sz val="10"/>
            <rFont val="Arial"/>
            <family val="2"/>
          </rPr>
          <t>Ô chỉ tiêu có định dạng số. Đơn vị tính x 1 (hoặc %)</t>
        </r>
      </text>
    </comment>
    <comment ref="E45" authorId="0" shapeId="0" xr:uid="{00000000-0006-0000-0200-000083000000}">
      <text>
        <r>
          <rPr>
            <sz val="10"/>
            <rFont val="Arial"/>
            <family val="2"/>
          </rPr>
          <t>Ô chỉ tiêu có định dạng số. Đơn vị tính x 1 (hoặc %)</t>
        </r>
      </text>
    </comment>
    <comment ref="F45" authorId="0" shapeId="0" xr:uid="{00000000-0006-0000-0200-000084000000}">
      <text>
        <r>
          <rPr>
            <sz val="10"/>
            <rFont val="Arial"/>
            <family val="2"/>
          </rPr>
          <t>Ô chỉ tiêu có định dạng số. Đơn vị tính x 1 (hoặc %)</t>
        </r>
      </text>
    </comment>
    <comment ref="D46" authorId="0" shapeId="0" xr:uid="{00000000-0006-0000-0200-000085000000}">
      <text>
        <r>
          <rPr>
            <sz val="10"/>
            <rFont val="Arial"/>
            <family val="2"/>
          </rPr>
          <t>Ô chỉ tiêu có định dạng số. Đơn vị tính x 1 (hoặc %)</t>
        </r>
      </text>
    </comment>
    <comment ref="E46" authorId="0" shapeId="0" xr:uid="{00000000-0006-0000-0200-000086000000}">
      <text>
        <r>
          <rPr>
            <sz val="10"/>
            <rFont val="Arial"/>
            <family val="2"/>
          </rPr>
          <t>Ô chỉ tiêu có định dạng số. Đơn vị tính x 1 (hoặc %)</t>
        </r>
      </text>
    </comment>
    <comment ref="F46" authorId="0" shapeId="0" xr:uid="{00000000-0006-0000-0200-000087000000}">
      <text>
        <r>
          <rPr>
            <sz val="10"/>
            <rFont val="Arial"/>
            <family val="2"/>
          </rPr>
          <t>Ô chỉ tiêu có định dạng số. Đơn vị tính x 1 (hoặc %)</t>
        </r>
      </text>
    </comment>
    <comment ref="D47" authorId="0" shapeId="0" xr:uid="{00000000-0006-0000-0200-000088000000}">
      <text>
        <r>
          <rPr>
            <sz val="10"/>
            <rFont val="Arial"/>
            <family val="2"/>
          </rPr>
          <t>Ô chỉ tiêu có định dạng số. Đơn vị tính x 1 (hoặc %)</t>
        </r>
      </text>
    </comment>
    <comment ref="E47" authorId="0" shapeId="0" xr:uid="{00000000-0006-0000-0200-000089000000}">
      <text>
        <r>
          <rPr>
            <sz val="10"/>
            <rFont val="Arial"/>
            <family val="2"/>
          </rPr>
          <t>Ô chỉ tiêu có định dạng số. Đơn vị tính x 1 (hoặc %)</t>
        </r>
      </text>
    </comment>
    <comment ref="F47" authorId="0" shapeId="0" xr:uid="{00000000-0006-0000-0200-00008A000000}">
      <text>
        <r>
          <rPr>
            <sz val="10"/>
            <rFont val="Arial"/>
            <family val="2"/>
          </rPr>
          <t>Ô chỉ tiêu có định dạng số. Đơn vị tính x 1 (hoặc %)</t>
        </r>
      </text>
    </comment>
    <comment ref="D48" authorId="0" shapeId="0" xr:uid="{00000000-0006-0000-0200-00008B000000}">
      <text>
        <r>
          <rPr>
            <sz val="10"/>
            <rFont val="Arial"/>
            <family val="2"/>
          </rPr>
          <t>Ô chỉ tiêu có định dạng số. Đơn vị tính x 1 (hoặc %)</t>
        </r>
      </text>
    </comment>
    <comment ref="E48" authorId="0" shapeId="0" xr:uid="{00000000-0006-0000-0200-00008C000000}">
      <text>
        <r>
          <rPr>
            <sz val="10"/>
            <rFont val="Arial"/>
            <family val="2"/>
          </rPr>
          <t>Ô chỉ tiêu có định dạng số. Đơn vị tính x 1 (hoặc %)</t>
        </r>
      </text>
    </comment>
    <comment ref="F48" authorId="0" shapeId="0" xr:uid="{00000000-0006-0000-0200-00008D000000}">
      <text>
        <r>
          <rPr>
            <sz val="10"/>
            <rFont val="Arial"/>
            <family val="2"/>
          </rPr>
          <t>Ô chỉ tiêu có định dạng số. Đơn vị tính x 1 (hoặc %)</t>
        </r>
      </text>
    </comment>
    <comment ref="D49" authorId="0" shapeId="0" xr:uid="{00000000-0006-0000-0200-00008E000000}">
      <text>
        <r>
          <rPr>
            <sz val="10"/>
            <rFont val="Arial"/>
            <family val="2"/>
          </rPr>
          <t>Ô chỉ tiêu có định dạng số. Đơn vị tính x 1 (hoặc %)</t>
        </r>
      </text>
    </comment>
    <comment ref="E49" authorId="0" shapeId="0" xr:uid="{00000000-0006-0000-0200-00008F000000}">
      <text>
        <r>
          <rPr>
            <sz val="10"/>
            <rFont val="Arial"/>
            <family val="2"/>
          </rPr>
          <t>Ô chỉ tiêu có định dạng số. Đơn vị tính x 1 (hoặc %)</t>
        </r>
      </text>
    </comment>
    <comment ref="F49" authorId="0" shapeId="0" xr:uid="{00000000-0006-0000-0200-000090000000}">
      <text>
        <r>
          <rPr>
            <sz val="10"/>
            <rFont val="Arial"/>
            <family val="2"/>
          </rPr>
          <t>Ô chỉ tiêu có định dạng số. Đơn vị tính x 1 (hoặc %)</t>
        </r>
      </text>
    </comment>
    <comment ref="D50" authorId="0" shapeId="0" xr:uid="{00000000-0006-0000-0200-000091000000}">
      <text>
        <r>
          <rPr>
            <sz val="10"/>
            <rFont val="Arial"/>
            <family val="2"/>
          </rPr>
          <t>Ô chỉ tiêu có định dạng số. Đơn vị tính x 1 (hoặc %)</t>
        </r>
      </text>
    </comment>
    <comment ref="E50" authorId="0" shapeId="0" xr:uid="{00000000-0006-0000-0200-000092000000}">
      <text>
        <r>
          <rPr>
            <sz val="10"/>
            <rFont val="Arial"/>
            <family val="2"/>
          </rPr>
          <t>Ô chỉ tiêu có định dạng số. Đơn vị tính x 1 (hoặc %)</t>
        </r>
      </text>
    </comment>
    <comment ref="F50" authorId="0" shapeId="0" xr:uid="{00000000-0006-0000-0200-000093000000}">
      <text>
        <r>
          <rPr>
            <sz val="10"/>
            <rFont val="Arial"/>
            <family val="2"/>
          </rPr>
          <t>Ô chỉ tiêu có định dạng số. Đơn vị tính x 1 (hoặc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639186F8-C3B1-4E33-AE63-33A7B3C2EC6C}">
      <text>
        <r>
          <rPr>
            <sz val="10"/>
            <rFont val="Arial"/>
            <family val="2"/>
          </rPr>
          <t>Ô chỉ tiêu có định dạng ký tự
Dữ liệu động đầu vào hợp lệ khi chỉ được thêm dòng trên ô này.</t>
        </r>
      </text>
    </comment>
    <comment ref="B4" authorId="0" shapeId="0" xr:uid="{3A38FE57-E040-47BD-82D4-5DF5AEE31E52}">
      <text>
        <r>
          <rPr>
            <sz val="10"/>
            <rFont val="Arial"/>
            <family val="2"/>
          </rPr>
          <t>Ô chỉ tiêu có định dạng ký tự
Dữ liệu động đầu vào hợp lệ khi chỉ được thêm dòng trên ô này.</t>
        </r>
      </text>
    </comment>
    <comment ref="C4" authorId="0" shapeId="0" xr:uid="{8D016C77-E080-4A4D-98C9-3C7FDD4669F3}">
      <text>
        <r>
          <rPr>
            <sz val="10"/>
            <rFont val="Arial"/>
            <family val="2"/>
          </rPr>
          <t>Ô chỉ tiêu có định dạng ký tự
Dữ liệu động đầu vào hợp lệ khi chỉ được thêm dòng trên ô này.</t>
        </r>
      </text>
    </comment>
    <comment ref="D4" authorId="0" shapeId="0" xr:uid="{A1AACBCF-7411-4B90-88E9-E81FB690DC41}">
      <text>
        <r>
          <rPr>
            <sz val="10"/>
            <rFont val="Arial"/>
            <family val="2"/>
          </rPr>
          <t>Ô chỉ tiêu có định dạng số. Đơn vị tính x 1 (hoặc %)
Dữ liệu động đầu vào hợp lệ khi chỉ được thêm dòng trên ô này.</t>
        </r>
      </text>
    </comment>
    <comment ref="E4" authorId="0" shapeId="0" xr:uid="{B103818D-A665-42B9-9E4E-13376C13B9E0}">
      <text>
        <r>
          <rPr>
            <sz val="10"/>
            <rFont val="Arial"/>
            <family val="2"/>
          </rPr>
          <t>Ô chỉ tiêu có định dạng số. Đơn vị tính x 1 (hoặc %)
Dữ liệu động đầu vào hợp lệ khi chỉ được thêm dòng trên ô này.</t>
        </r>
      </text>
    </comment>
    <comment ref="F4" authorId="0" shapeId="0" xr:uid="{39B3B47F-294A-411B-A79B-95A3FA60AA10}">
      <text>
        <r>
          <rPr>
            <sz val="10"/>
            <rFont val="Arial"/>
            <family val="2"/>
          </rPr>
          <t>Ô chỉ tiêu có định dạng số. Đơn vị tính x 1 (hoặc %)
Dữ liệu động đầu vào hợp lệ khi chỉ được thêm dòng trên ô này.</t>
        </r>
      </text>
    </comment>
    <comment ref="G4" authorId="0" shapeId="0" xr:uid="{29B524CD-066C-4041-83A8-FFFEBED726BD}">
      <text>
        <r>
          <rPr>
            <sz val="10"/>
            <rFont val="Arial"/>
            <family val="2"/>
          </rPr>
          <t>Ô chỉ tiêu có định dạng số. Đơn vị tính x 1 (hoặc %)
Dữ liệu động đầu vào hợp lệ khi chỉ được thêm dòng trên ô này.</t>
        </r>
      </text>
    </comment>
    <comment ref="D5" authorId="0" shapeId="0" xr:uid="{8390B8CD-755F-4AE5-B02A-A7F59B2CEF59}">
      <text>
        <r>
          <rPr>
            <sz val="10"/>
            <rFont val="Arial"/>
            <family val="2"/>
          </rPr>
          <t>Ô chỉ tiêu có định dạng số. Đơn vị tính x 1 (hoặc %)</t>
        </r>
      </text>
    </comment>
    <comment ref="E5" authorId="0" shapeId="0" xr:uid="{A4F2F072-7AF3-4706-9B0D-21A1A8568654}">
      <text>
        <r>
          <rPr>
            <sz val="10"/>
            <rFont val="Arial"/>
            <family val="2"/>
          </rPr>
          <t>Ô chỉ tiêu có định dạng số. Đơn vị tính x 1 (hoặc %)</t>
        </r>
      </text>
    </comment>
    <comment ref="F5" authorId="0" shapeId="0" xr:uid="{350F945B-E06C-46EA-BE5A-9024BF30DB33}">
      <text>
        <r>
          <rPr>
            <sz val="10"/>
            <rFont val="Arial"/>
            <family val="2"/>
          </rPr>
          <t>Ô chỉ tiêu có định dạng số. Đơn vị tính x 1 (hoặc %)</t>
        </r>
      </text>
    </comment>
    <comment ref="G5" authorId="0" shapeId="0" xr:uid="{1702167C-835A-41A9-AF89-4512FB0EA2AE}">
      <text>
        <r>
          <rPr>
            <sz val="10"/>
            <rFont val="Arial"/>
            <family val="2"/>
          </rPr>
          <t>Ô chỉ tiêu có định dạng số. Đơn vị tính x 1 (hoặc %)</t>
        </r>
      </text>
    </comment>
    <comment ref="A33" authorId="0" shapeId="0" xr:uid="{0F5F07D1-ED16-46CC-8455-C1C4686AC666}">
      <text>
        <r>
          <rPr>
            <sz val="10"/>
            <rFont val="Arial"/>
            <family val="2"/>
          </rPr>
          <t>Ô chỉ tiêu có định dạng số. Đơn vị tính x 1 (hoặc %)
Dữ liệu động đầu vào hợp lệ khi chỉ được thêm dòng trên ô này.</t>
        </r>
      </text>
    </comment>
    <comment ref="B33" authorId="0" shapeId="0" xr:uid="{6DDA18AE-6BB9-4640-BD6F-CBBBBCCA5ED1}">
      <text>
        <r>
          <rPr>
            <sz val="10"/>
            <rFont val="Arial"/>
            <family val="2"/>
          </rPr>
          <t>Ô chỉ tiêu có định dạng ký tự
Dữ liệu động đầu vào hợp lệ khi chỉ được thêm dòng trên ô này.</t>
        </r>
      </text>
    </comment>
    <comment ref="C33" authorId="0" shapeId="0" xr:uid="{7B1567DA-7667-4BB8-BAD3-7FB97141B583}">
      <text>
        <r>
          <rPr>
            <sz val="10"/>
            <rFont val="Arial"/>
            <family val="2"/>
          </rPr>
          <t>Ô chỉ tiêu có định dạng số. Đơn vị tính x 1 (hoặc %)
Dữ liệu động đầu vào hợp lệ khi chỉ được thêm dòng trên ô này.</t>
        </r>
      </text>
    </comment>
    <comment ref="D33" authorId="0" shapeId="0" xr:uid="{9F47029D-2C4D-47A8-833A-49BF8648E3AE}">
      <text>
        <r>
          <rPr>
            <sz val="10"/>
            <rFont val="Arial"/>
            <family val="2"/>
          </rPr>
          <t>Ô chỉ tiêu có định dạng số. Đơn vị tính x 1 (hoặc %)
Dữ liệu động đầu vào hợp lệ khi chỉ được thêm dòng trên ô này.</t>
        </r>
      </text>
    </comment>
    <comment ref="E33" authorId="0" shapeId="0" xr:uid="{E237D718-84FF-476E-8765-AA2B1BCA7FD0}">
      <text>
        <r>
          <rPr>
            <sz val="10"/>
            <rFont val="Arial"/>
            <family val="2"/>
          </rPr>
          <t>Ô chỉ tiêu có định dạng số. Đơn vị tính x 1 (hoặc %)
Dữ liệu động đầu vào hợp lệ khi chỉ được thêm dòng trên ô này.</t>
        </r>
      </text>
    </comment>
    <comment ref="F33" authorId="0" shapeId="0" xr:uid="{75615DDB-6E14-4146-8226-DB1A63C4D7CD}">
      <text>
        <r>
          <rPr>
            <sz val="10"/>
            <rFont val="Arial"/>
            <family val="2"/>
          </rPr>
          <t>Ô chỉ tiêu có định dạng số. Đơn vị tính x 1 (hoặc %)
Dữ liệu động đầu vào hợp lệ khi chỉ được thêm dòng trên ô này.</t>
        </r>
      </text>
    </comment>
    <comment ref="G33" authorId="0" shapeId="0" xr:uid="{017881ED-0263-4ECF-9144-DA1458AE93E3}">
      <text>
        <r>
          <rPr>
            <sz val="10"/>
            <rFont val="Arial"/>
            <family val="2"/>
          </rPr>
          <t>Ô chỉ tiêu có định dạng số. Đơn vị tính x 1 (hoặc %)
Dữ liệu động đầu vào hợp lệ khi chỉ được thêm dòng trên ô này.</t>
        </r>
      </text>
    </comment>
    <comment ref="D34" authorId="0" shapeId="0" xr:uid="{EA3F5267-BB5D-44FD-8874-2286F7089BA9}">
      <text>
        <r>
          <rPr>
            <sz val="10"/>
            <rFont val="Arial"/>
            <family val="2"/>
          </rPr>
          <t>Ô chỉ tiêu có định dạng số. Đơn vị tính x 1 (hoặc %)</t>
        </r>
      </text>
    </comment>
    <comment ref="E34" authorId="0" shapeId="0" xr:uid="{63F60035-B833-4FCF-813B-0CAA160E5582}">
      <text>
        <r>
          <rPr>
            <sz val="10"/>
            <rFont val="Arial"/>
            <family val="2"/>
          </rPr>
          <t>Ô chỉ tiêu có định dạng số. Đơn vị tính x 1 (hoặc %)</t>
        </r>
      </text>
    </comment>
    <comment ref="F34" authorId="0" shapeId="0" xr:uid="{8D2C5511-7466-4707-8DBE-DB55A5C61333}">
      <text>
        <r>
          <rPr>
            <sz val="10"/>
            <rFont val="Arial"/>
            <family val="2"/>
          </rPr>
          <t>Ô chỉ tiêu có định dạng số. Đơn vị tính x 1 (hoặc %)</t>
        </r>
      </text>
    </comment>
    <comment ref="G34" authorId="0" shapeId="0" xr:uid="{B5388CEC-A117-43D9-88CB-59B93E5E8457}">
      <text>
        <r>
          <rPr>
            <sz val="10"/>
            <rFont val="Arial"/>
            <family val="2"/>
          </rPr>
          <t>Ô chỉ tiêu có định dạng số. Đơn vị tính x 1 (hoặc %)</t>
        </r>
      </text>
    </comment>
    <comment ref="A36" authorId="0" shapeId="0" xr:uid="{3DE33AC0-FD8A-49BB-9919-D3DAE19FD562}">
      <text>
        <r>
          <rPr>
            <sz val="10"/>
            <rFont val="Arial"/>
            <family val="2"/>
          </rPr>
          <t>Ô chỉ tiêu có định dạng số. Đơn vị tính x 1 (hoặc %)
Dữ liệu động đầu vào hợp lệ khi chỉ được thêm dòng trên ô này.</t>
        </r>
      </text>
    </comment>
    <comment ref="B36" authorId="0" shapeId="0" xr:uid="{249B946A-FD00-4256-A668-A60BC83C961F}">
      <text>
        <r>
          <rPr>
            <sz val="10"/>
            <rFont val="Arial"/>
            <family val="2"/>
          </rPr>
          <t>Ô chỉ tiêu có định dạng ký tự
Dữ liệu động đầu vào hợp lệ khi chỉ được thêm dòng trên ô này.</t>
        </r>
      </text>
    </comment>
    <comment ref="C36" authorId="0" shapeId="0" xr:uid="{03B8F363-80FC-4173-A9AB-C2EB563BE33B}">
      <text>
        <r>
          <rPr>
            <sz val="10"/>
            <rFont val="Arial"/>
            <family val="2"/>
          </rPr>
          <t>Ô chỉ tiêu có định dạng số. Đơn vị tính x 1 (hoặc %)
Dữ liệu động đầu vào hợp lệ khi chỉ được thêm dòng trên ô này.</t>
        </r>
      </text>
    </comment>
    <comment ref="D36" authorId="0" shapeId="0" xr:uid="{9BEE7480-49D5-4983-8214-15E1A2EC887A}">
      <text>
        <r>
          <rPr>
            <sz val="10"/>
            <rFont val="Arial"/>
            <family val="2"/>
          </rPr>
          <t>Ô chỉ tiêu có định dạng số. Đơn vị tính x 1 (hoặc %)
Dữ liệu động đầu vào hợp lệ khi chỉ được thêm dòng trên ô này.</t>
        </r>
      </text>
    </comment>
    <comment ref="E36" authorId="0" shapeId="0" xr:uid="{C5B3CD61-F676-47EE-A17B-9C04E21BAF89}">
      <text>
        <r>
          <rPr>
            <sz val="10"/>
            <rFont val="Arial"/>
            <family val="2"/>
          </rPr>
          <t>Ô chỉ tiêu có định dạng số. Đơn vị tính x 1 (hoặc %)
Dữ liệu động đầu vào hợp lệ khi chỉ được thêm dòng trên ô này.</t>
        </r>
      </text>
    </comment>
    <comment ref="F36" authorId="0" shapeId="0" xr:uid="{B26B6E2F-D1A2-4003-95EB-FE34B751C57E}">
      <text>
        <r>
          <rPr>
            <sz val="10"/>
            <rFont val="Arial"/>
            <family val="2"/>
          </rPr>
          <t>Ô chỉ tiêu có định dạng số. Đơn vị tính x 1 (hoặc %)
Dữ liệu động đầu vào hợp lệ khi chỉ được thêm dòng trên ô này.</t>
        </r>
      </text>
    </comment>
    <comment ref="G36" authorId="0" shapeId="0" xr:uid="{2B876C21-CF97-4BDE-A252-486BF09852D3}">
      <text>
        <r>
          <rPr>
            <sz val="10"/>
            <rFont val="Arial"/>
            <family val="2"/>
          </rPr>
          <t>Ô chỉ tiêu có định dạng số. Đơn vị tính x 1 (hoặc %)
Dữ liệu động đầu vào hợp lệ khi chỉ được thêm dòng trên ô này.</t>
        </r>
      </text>
    </comment>
    <comment ref="D37" authorId="0" shapeId="0" xr:uid="{D5527EC0-1A21-4BD6-8A45-D0CC61AEE775}">
      <text>
        <r>
          <rPr>
            <sz val="10"/>
            <rFont val="Arial"/>
            <family val="2"/>
          </rPr>
          <t>Ô chỉ tiêu có định dạng số. Đơn vị tính x 1 (hoặc %)</t>
        </r>
      </text>
    </comment>
    <comment ref="E37" authorId="0" shapeId="0" xr:uid="{316082D0-8305-4E73-81B7-1FBD183E698B}">
      <text>
        <r>
          <rPr>
            <sz val="10"/>
            <rFont val="Arial"/>
            <family val="2"/>
          </rPr>
          <t>Ô chỉ tiêu có định dạng số. Đơn vị tính x 1 (hoặc %)</t>
        </r>
      </text>
    </comment>
    <comment ref="F37" authorId="0" shapeId="0" xr:uid="{91E21D9F-9BB9-4B49-8F52-BD3DCB4948B5}">
      <text>
        <r>
          <rPr>
            <sz val="10"/>
            <rFont val="Arial"/>
            <family val="2"/>
          </rPr>
          <t>Ô chỉ tiêu có định dạng số. Đơn vị tính x 1 (hoặc %)</t>
        </r>
      </text>
    </comment>
    <comment ref="G37" authorId="0" shapeId="0" xr:uid="{0AA03D80-C82F-4192-9668-830FD1BE156E}">
      <text>
        <r>
          <rPr>
            <sz val="10"/>
            <rFont val="Arial"/>
            <family val="2"/>
          </rPr>
          <t>Ô chỉ tiêu có định dạng số. Đơn vị tính x 1 (hoặc %)</t>
        </r>
      </text>
    </comment>
    <comment ref="A41" authorId="0" shapeId="0" xr:uid="{99B15171-2603-49D6-949A-AB7BECAFE0FA}">
      <text>
        <r>
          <rPr>
            <sz val="10"/>
            <rFont val="Arial"/>
            <family val="2"/>
          </rPr>
          <t>Ô chỉ tiêu có định dạng số. Đơn vị tính x 1 (hoặc %)
Dữ liệu động đầu vào hợp lệ khi chỉ được thêm dòng trên ô này.</t>
        </r>
      </text>
    </comment>
    <comment ref="B41" authorId="0" shapeId="0" xr:uid="{BE6814EA-5191-4C36-BAD5-A5C81FECA018}">
      <text>
        <r>
          <rPr>
            <sz val="10"/>
            <rFont val="Arial"/>
            <family val="2"/>
          </rPr>
          <t>Ô chỉ tiêu có định dạng ký tự
Dữ liệu động đầu vào hợp lệ khi chỉ được thêm dòng trên ô này.</t>
        </r>
      </text>
    </comment>
    <comment ref="C41" authorId="0" shapeId="0" xr:uid="{5AD3C2FE-DE3E-4EB0-9733-A8C08A5F9BB3}">
      <text>
        <r>
          <rPr>
            <sz val="10"/>
            <rFont val="Arial"/>
            <family val="2"/>
          </rPr>
          <t>Ô chỉ tiêu có định dạng số. Đơn vị tính x 1 (hoặc %)
Dữ liệu động đầu vào hợp lệ khi chỉ được thêm dòng trên ô này.</t>
        </r>
      </text>
    </comment>
    <comment ref="D41" authorId="0" shapeId="0" xr:uid="{A8477903-179D-42A0-8B86-5BC82E7DF8B4}">
      <text>
        <r>
          <rPr>
            <sz val="10"/>
            <rFont val="Arial"/>
            <family val="2"/>
          </rPr>
          <t>Ô chỉ tiêu có định dạng số. Đơn vị tính x 1 (hoặc %)
Dữ liệu động đầu vào hợp lệ khi chỉ được thêm dòng trên ô này.</t>
        </r>
      </text>
    </comment>
    <comment ref="E41" authorId="0" shapeId="0" xr:uid="{2E3B6F2F-8766-4CC1-92A4-7F276D6682B2}">
      <text>
        <r>
          <rPr>
            <sz val="10"/>
            <rFont val="Arial"/>
            <family val="2"/>
          </rPr>
          <t>Ô chỉ tiêu có định dạng số. Đơn vị tính x 1 (hoặc %)
Dữ liệu động đầu vào hợp lệ khi chỉ được thêm dòng trên ô này.</t>
        </r>
      </text>
    </comment>
    <comment ref="F41" authorId="0" shapeId="0" xr:uid="{7EEC6D40-572E-426B-9F4D-0CB9120F6DA7}">
      <text>
        <r>
          <rPr>
            <sz val="10"/>
            <rFont val="Arial"/>
            <family val="2"/>
          </rPr>
          <t>Ô chỉ tiêu có định dạng số. Đơn vị tính x 1 (hoặc %)
Dữ liệu động đầu vào hợp lệ khi chỉ được thêm dòng trên ô này.</t>
        </r>
      </text>
    </comment>
    <comment ref="G41" authorId="0" shapeId="0" xr:uid="{B7A6A824-6970-452F-8A84-07DBF55EDCCD}">
      <text>
        <r>
          <rPr>
            <sz val="10"/>
            <rFont val="Arial"/>
            <family val="2"/>
          </rPr>
          <t>Ô chỉ tiêu có định dạng số. Đơn vị tính x 1 (hoặc %)
Dữ liệu động đầu vào hợp lệ khi chỉ được thêm dòng trên ô này.</t>
        </r>
      </text>
    </comment>
    <comment ref="D42" authorId="0" shapeId="0" xr:uid="{18B89062-949D-4AE7-AEEF-159C55291E39}">
      <text>
        <r>
          <rPr>
            <sz val="10"/>
            <rFont val="Arial"/>
            <family val="2"/>
          </rPr>
          <t>Ô chỉ tiêu có định dạng số. Đơn vị tính x 1 (hoặc %)</t>
        </r>
      </text>
    </comment>
    <comment ref="E42" authorId="0" shapeId="0" xr:uid="{162287D3-E902-4691-B412-9ABC0436291E}">
      <text>
        <r>
          <rPr>
            <sz val="10"/>
            <rFont val="Arial"/>
            <family val="2"/>
          </rPr>
          <t>Ô chỉ tiêu có định dạng số. Đơn vị tính x 1 (hoặc %)</t>
        </r>
      </text>
    </comment>
    <comment ref="F42" authorId="0" shapeId="0" xr:uid="{CF443A9C-AB11-4D9B-8AF1-45EA89FEF0B5}">
      <text>
        <r>
          <rPr>
            <sz val="10"/>
            <rFont val="Arial"/>
            <family val="2"/>
          </rPr>
          <t>Ô chỉ tiêu có định dạng số. Đơn vị tính x 1 (hoặc %)</t>
        </r>
      </text>
    </comment>
    <comment ref="G42" authorId="0" shapeId="0" xr:uid="{F17E8B24-80A5-4CDB-892C-A07BB7C74BB9}">
      <text>
        <r>
          <rPr>
            <sz val="10"/>
            <rFont val="Arial"/>
            <family val="2"/>
          </rPr>
          <t>Ô chỉ tiêu có định dạng số. Đơn vị tính x 1 (hoặc %)</t>
        </r>
      </text>
    </comment>
    <comment ref="A46" authorId="0" shapeId="0" xr:uid="{05CBD7C4-0A14-43AF-9680-C61001D4C7B6}">
      <text>
        <r>
          <rPr>
            <sz val="10"/>
            <rFont val="Arial"/>
            <family val="2"/>
          </rPr>
          <t>Ô chỉ tiêu có định dạng số. Đơn vị tính x 1 (hoặc %)
Dữ liệu động đầu vào hợp lệ khi chỉ được thêm dòng trên ô này.</t>
        </r>
      </text>
    </comment>
    <comment ref="B46" authorId="0" shapeId="0" xr:uid="{4B7009E3-5CCC-4A99-A7FF-1FD2CE047EE9}">
      <text>
        <r>
          <rPr>
            <sz val="10"/>
            <rFont val="Arial"/>
            <family val="2"/>
          </rPr>
          <t>Ô chỉ tiêu có định dạng ký tự
Dữ liệu động đầu vào hợp lệ khi chỉ được thêm dòng trên ô này.</t>
        </r>
      </text>
    </comment>
    <comment ref="C46" authorId="0" shapeId="0" xr:uid="{09B76170-430F-4938-A6A4-179A4E5AC1A9}">
      <text>
        <r>
          <rPr>
            <sz val="10"/>
            <rFont val="Arial"/>
            <family val="2"/>
          </rPr>
          <t>Ô chỉ tiêu có định dạng số. Đơn vị tính x 1 (hoặc %)
Dữ liệu động đầu vào hợp lệ khi chỉ được thêm dòng trên ô này.</t>
        </r>
      </text>
    </comment>
    <comment ref="D46" authorId="0" shapeId="0" xr:uid="{9CAB4C08-B2A0-401B-8CD9-CFC5B35A9A01}">
      <text>
        <r>
          <rPr>
            <sz val="10"/>
            <rFont val="Arial"/>
            <family val="2"/>
          </rPr>
          <t>Ô chỉ tiêu có định dạng số. Đơn vị tính x 1 (hoặc %)
Dữ liệu động đầu vào hợp lệ khi chỉ được thêm dòng trên ô này.</t>
        </r>
      </text>
    </comment>
    <comment ref="E46" authorId="0" shapeId="0" xr:uid="{C6C06E67-2940-4A7F-9838-517200479D4A}">
      <text>
        <r>
          <rPr>
            <sz val="10"/>
            <rFont val="Arial"/>
            <family val="2"/>
          </rPr>
          <t>Ô chỉ tiêu có định dạng số. Đơn vị tính x 1 (hoặc %)
Dữ liệu động đầu vào hợp lệ khi chỉ được thêm dòng trên ô này.</t>
        </r>
      </text>
    </comment>
    <comment ref="F46" authorId="0" shapeId="0" xr:uid="{89E2D34E-F3C0-4789-ACEC-40BCB4C0C6E7}">
      <text>
        <r>
          <rPr>
            <sz val="10"/>
            <rFont val="Arial"/>
            <family val="2"/>
          </rPr>
          <t>Ô chỉ tiêu có định dạng số. Đơn vị tính x 1 (hoặc %)
Dữ liệu động đầu vào hợp lệ khi chỉ được thêm dòng trên ô này.</t>
        </r>
      </text>
    </comment>
    <comment ref="G46" authorId="0" shapeId="0" xr:uid="{83BC5BAC-D9EE-4DAA-ACDA-E67B3CABA94B}">
      <text>
        <r>
          <rPr>
            <sz val="10"/>
            <rFont val="Arial"/>
            <family val="2"/>
          </rPr>
          <t>Ô chỉ tiêu có định dạng số. Đơn vị tính x 1 (hoặc %)
Dữ liệu động đầu vào hợp lệ khi chỉ được thêm dòng trên ô này.</t>
        </r>
      </text>
    </comment>
    <comment ref="D47" authorId="0" shapeId="0" xr:uid="{AF67E6ED-D5A3-4FBC-A61F-CDB86044F76D}">
      <text>
        <r>
          <rPr>
            <sz val="10"/>
            <rFont val="Arial"/>
            <family val="2"/>
          </rPr>
          <t>Ô chỉ tiêu có định dạng số. Đơn vị tính x 1 (hoặc %)</t>
        </r>
      </text>
    </comment>
    <comment ref="E47" authorId="0" shapeId="0" xr:uid="{79BF73EE-BAD1-4FC1-BAE8-55D6E1D8D20A}">
      <text>
        <r>
          <rPr>
            <sz val="10"/>
            <rFont val="Arial"/>
            <family val="2"/>
          </rPr>
          <t>Ô chỉ tiêu có định dạng số. Đơn vị tính x 1 (hoặc %)</t>
        </r>
      </text>
    </comment>
    <comment ref="F47" authorId="0" shapeId="0" xr:uid="{9321B92B-5F72-4414-BFCF-E16C42F5BE45}">
      <text>
        <r>
          <rPr>
            <sz val="10"/>
            <rFont val="Arial"/>
            <family val="2"/>
          </rPr>
          <t>Ô chỉ tiêu có định dạng số. Đơn vị tính x 1 (hoặc %)</t>
        </r>
      </text>
    </comment>
    <comment ref="G47" authorId="0" shapeId="0" xr:uid="{46D1727C-795A-405E-B0E0-5640053987A7}">
      <text>
        <r>
          <rPr>
            <sz val="10"/>
            <rFont val="Arial"/>
            <family val="2"/>
          </rPr>
          <t>Ô chỉ tiêu có định dạng số. Đơn vị tính x 1 (hoặc %)</t>
        </r>
      </text>
    </comment>
    <comment ref="D48" authorId="0" shapeId="0" xr:uid="{05723FC0-050E-4A88-8899-B7A4C673FE2B}">
      <text>
        <r>
          <rPr>
            <sz val="10"/>
            <rFont val="Arial"/>
            <family val="2"/>
          </rPr>
          <t>Ô chỉ tiêu có định dạng số. Đơn vị tính x 1 (hoặc %)</t>
        </r>
      </text>
    </comment>
    <comment ref="E48" authorId="0" shapeId="0" xr:uid="{0A9B9028-7C40-4984-AB44-87E2DEF7A2A5}">
      <text>
        <r>
          <rPr>
            <sz val="10"/>
            <rFont val="Arial"/>
            <family val="2"/>
          </rPr>
          <t>Ô chỉ tiêu có định dạng số. Đơn vị tính x 1 (hoặc %)</t>
        </r>
      </text>
    </comment>
    <comment ref="F48" authorId="0" shapeId="0" xr:uid="{48D06143-1CEA-4DD1-84FC-39D35C6005A3}">
      <text>
        <r>
          <rPr>
            <sz val="10"/>
            <rFont val="Arial"/>
            <family val="2"/>
          </rPr>
          <t>Ô chỉ tiêu có định dạng số. Đơn vị tính x 1 (hoặc %)</t>
        </r>
      </text>
    </comment>
    <comment ref="G48" authorId="0" shapeId="0" xr:uid="{4445A69A-4BA8-45E0-9659-207531E54379}">
      <text>
        <r>
          <rPr>
            <sz val="10"/>
            <rFont val="Arial"/>
            <family val="2"/>
          </rPr>
          <t>Ô chỉ tiêu có định dạng số. Đơn vị tính x 1 (hoặc %)</t>
        </r>
      </text>
    </comment>
    <comment ref="A57" authorId="0" shapeId="0" xr:uid="{5280BC90-7EE8-428F-A25F-B24F7BEB5259}">
      <text>
        <r>
          <rPr>
            <sz val="10"/>
            <rFont val="Arial"/>
            <family val="2"/>
          </rPr>
          <t>Ô chỉ tiêu có định dạng số. Đơn vị tính x 1 (hoặc %)
Dữ liệu động đầu vào hợp lệ khi chỉ được thêm dòng trên ô này.</t>
        </r>
      </text>
    </comment>
    <comment ref="B57" authorId="0" shapeId="0" xr:uid="{8FF864BB-E520-4870-B05D-C32FCF20734D}">
      <text>
        <r>
          <rPr>
            <sz val="10"/>
            <rFont val="Arial"/>
            <family val="2"/>
          </rPr>
          <t>Ô chỉ tiêu có định dạng ký tự
Dữ liệu động đầu vào hợp lệ khi chỉ được thêm dòng trên ô này.</t>
        </r>
      </text>
    </comment>
    <comment ref="C57" authorId="0" shapeId="0" xr:uid="{078BB010-1E39-4DD8-A047-F11713655118}">
      <text>
        <r>
          <rPr>
            <sz val="10"/>
            <rFont val="Arial"/>
            <family val="2"/>
          </rPr>
          <t>Ô chỉ tiêu có định dạng số. Đơn vị tính x 1 (hoặc %)
Dữ liệu động đầu vào hợp lệ khi chỉ được thêm dòng trên ô này.</t>
        </r>
      </text>
    </comment>
    <comment ref="D57" authorId="0" shapeId="0" xr:uid="{A0F11805-0DDC-408B-9B28-89B35168FF8B}">
      <text>
        <r>
          <rPr>
            <sz val="10"/>
            <rFont val="Arial"/>
            <family val="2"/>
          </rPr>
          <t>Ô chỉ tiêu có định dạng số. Đơn vị tính x 1 (hoặc %)
Dữ liệu động đầu vào hợp lệ khi chỉ được thêm dòng trên ô này.</t>
        </r>
      </text>
    </comment>
    <comment ref="E57" authorId="0" shapeId="0" xr:uid="{5525051E-EF05-4BBB-BE19-D294A00E3C4B}">
      <text>
        <r>
          <rPr>
            <sz val="10"/>
            <rFont val="Arial"/>
            <family val="2"/>
          </rPr>
          <t>Ô chỉ tiêu có định dạng số. Đơn vị tính x 1 (hoặc %)
Dữ liệu động đầu vào hợp lệ khi chỉ được thêm dòng trên ô này.</t>
        </r>
      </text>
    </comment>
    <comment ref="F57" authorId="0" shapeId="0" xr:uid="{8D5C05DF-683D-4724-893C-F03150E348FB}">
      <text>
        <r>
          <rPr>
            <sz val="10"/>
            <rFont val="Arial"/>
            <family val="2"/>
          </rPr>
          <t>Ô chỉ tiêu có định dạng số. Đơn vị tính x 1 (hoặc %)
Dữ liệu động đầu vào hợp lệ khi chỉ được thêm dòng trên ô này.</t>
        </r>
      </text>
    </comment>
    <comment ref="G57" authorId="0" shapeId="0" xr:uid="{824C70FA-4423-47DB-85B6-6A36C4C67091}">
      <text>
        <r>
          <rPr>
            <sz val="10"/>
            <rFont val="Arial"/>
            <family val="2"/>
          </rPr>
          <t>Ô chỉ tiêu có định dạng số. Đơn vị tính x 1 (hoặc %)
Dữ liệu động đầu vào hợp lệ khi chỉ được thêm dòng trên ô này.</t>
        </r>
      </text>
    </comment>
    <comment ref="D58" authorId="0" shapeId="0" xr:uid="{E33CFDA4-299C-4813-B486-6E0C823C1639}">
      <text>
        <r>
          <rPr>
            <sz val="10"/>
            <rFont val="Arial"/>
            <family val="2"/>
          </rPr>
          <t>Ô chỉ tiêu có định dạng số. Đơn vị tính x 1 (hoặc %)</t>
        </r>
      </text>
    </comment>
    <comment ref="E58" authorId="0" shapeId="0" xr:uid="{D7F92032-2D70-4EE3-A0BF-7B6909FF47C9}">
      <text>
        <r>
          <rPr>
            <sz val="10"/>
            <rFont val="Arial"/>
            <family val="2"/>
          </rPr>
          <t>Ô chỉ tiêu có định dạng số. Đơn vị tính x 1 (hoặc %)</t>
        </r>
      </text>
    </comment>
    <comment ref="F58" authorId="0" shapeId="0" xr:uid="{BAD29CBA-5C48-44E2-BA6B-A268476CE701}">
      <text>
        <r>
          <rPr>
            <sz val="10"/>
            <rFont val="Arial"/>
            <family val="2"/>
          </rPr>
          <t>Ô chỉ tiêu có định dạng số. Đơn vị tính x 1 (hoặc %)</t>
        </r>
      </text>
    </comment>
    <comment ref="G58" authorId="0" shapeId="0" xr:uid="{6E76F670-0965-4E49-B88B-B32626C4F352}">
      <text>
        <r>
          <rPr>
            <sz val="10"/>
            <rFont val="Arial"/>
            <family val="2"/>
          </rPr>
          <t>Ô chỉ tiêu có định dạng số. Đơn vị tính x 1 (hoặc %)</t>
        </r>
      </text>
    </comment>
    <comment ref="D59" authorId="0" shapeId="0" xr:uid="{E4F59211-0F41-4B08-93CF-E1451781C29E}">
      <text>
        <r>
          <rPr>
            <sz val="10"/>
            <rFont val="Arial"/>
            <family val="2"/>
          </rPr>
          <t>Ô chỉ tiêu có định dạng số. Đơn vị tính x 1 (hoặc %)</t>
        </r>
      </text>
    </comment>
    <comment ref="E59" authorId="0" shapeId="0" xr:uid="{54A2087C-97C8-4323-BD5F-81A6E8C54257}">
      <text>
        <r>
          <rPr>
            <sz val="10"/>
            <rFont val="Arial"/>
            <family val="2"/>
          </rPr>
          <t>Ô chỉ tiêu có định dạng số. Đơn vị tính x 1 (hoặc %)</t>
        </r>
      </text>
    </comment>
    <comment ref="F59" authorId="0" shapeId="0" xr:uid="{5D52971C-E67B-4D2F-B5D8-6184818384A8}">
      <text>
        <r>
          <rPr>
            <sz val="10"/>
            <rFont val="Arial"/>
            <family val="2"/>
          </rPr>
          <t>Ô chỉ tiêu có định dạng số. Đơn vị tính x 1 (hoặc %)</t>
        </r>
      </text>
    </comment>
    <comment ref="G59" authorId="0" shapeId="0" xr:uid="{E459D876-7EDA-442B-89C2-C3DC7CEFED8E}">
      <text>
        <r>
          <rPr>
            <sz val="10"/>
            <rFont val="Arial"/>
            <family val="2"/>
          </rPr>
          <t>Ô chỉ tiêu có định dạng số. Đơn vị tính x 1 (hoặc %)</t>
        </r>
      </text>
    </comment>
    <comment ref="A63" authorId="0" shapeId="0" xr:uid="{529717D6-FA25-422A-870D-14D6EB0E3C3B}">
      <text>
        <r>
          <rPr>
            <sz val="10"/>
            <rFont val="Arial"/>
            <family val="2"/>
          </rPr>
          <t>Ô chỉ tiêu có định dạng ký tự
Dữ liệu động đầu vào hợp lệ khi chỉ được thêm dòng trên ô này.</t>
        </r>
      </text>
    </comment>
    <comment ref="B63" authorId="0" shapeId="0" xr:uid="{B042CB53-FDCE-4E78-8FC7-D0336167EF3D}">
      <text>
        <r>
          <rPr>
            <sz val="10"/>
            <rFont val="Arial"/>
            <family val="2"/>
          </rPr>
          <t>Ô chỉ tiêu có định dạng ký tự
Dữ liệu động đầu vào hợp lệ khi chỉ được thêm dòng trên ô này.</t>
        </r>
      </text>
    </comment>
    <comment ref="C63" authorId="0" shapeId="0" xr:uid="{2F756421-53D4-4EA9-BD8E-2D6CE1014A34}">
      <text>
        <r>
          <rPr>
            <sz val="10"/>
            <rFont val="Arial"/>
            <family val="2"/>
          </rPr>
          <t>Ô chỉ tiêu có định dạng ký tự
Dữ liệu động đầu vào hợp lệ khi chỉ được thêm dòng trên ô này.</t>
        </r>
      </text>
    </comment>
    <comment ref="D63" authorId="0" shapeId="0" xr:uid="{5E2E7309-3A17-4529-872E-8C39398C432E}">
      <text>
        <r>
          <rPr>
            <sz val="10"/>
            <rFont val="Arial"/>
            <family val="2"/>
          </rPr>
          <t>Ô chỉ tiêu có định dạng số. Đơn vị tính x 1 (hoặc %)
Dữ liệu động đầu vào hợp lệ khi chỉ được thêm dòng trên ô này.</t>
        </r>
      </text>
    </comment>
    <comment ref="E63" authorId="0" shapeId="0" xr:uid="{D3BCAE61-0978-431E-B4FC-AE1767521EC9}">
      <text>
        <r>
          <rPr>
            <sz val="10"/>
            <rFont val="Arial"/>
            <family val="2"/>
          </rPr>
          <t>Ô chỉ tiêu có định dạng số. Đơn vị tính x 1 (hoặc %)
Dữ liệu động đầu vào hợp lệ khi chỉ được thêm dòng trên ô này.</t>
        </r>
      </text>
    </comment>
    <comment ref="F63" authorId="0" shapeId="0" xr:uid="{6E0EB86B-9774-4022-88BA-ED4065EA4DB4}">
      <text>
        <r>
          <rPr>
            <sz val="10"/>
            <rFont val="Arial"/>
            <family val="2"/>
          </rPr>
          <t>Ô chỉ tiêu có định dạng số. Đơn vị tính x 1 (hoặc %)
Dữ liệu động đầu vào hợp lệ khi chỉ được thêm dòng trên ô này.</t>
        </r>
      </text>
    </comment>
    <comment ref="G63" authorId="0" shapeId="0" xr:uid="{521E8E2D-B871-4393-A76E-EBDF43CA852E}">
      <text>
        <r>
          <rPr>
            <sz val="10"/>
            <rFont val="Arial"/>
            <family val="2"/>
          </rPr>
          <t>Ô chỉ tiêu có định dạng số. Đơn vị tính x 1 (hoặc %)
Dữ liệu động đầu vào hợp lệ khi chỉ được thêm dòng trên ô này.</t>
        </r>
      </text>
    </comment>
    <comment ref="A65" authorId="0" shapeId="0" xr:uid="{AC84099A-F6FD-4FBC-8965-E8E9836AF7FC}">
      <text>
        <r>
          <rPr>
            <sz val="10"/>
            <rFont val="Arial"/>
            <family val="2"/>
          </rPr>
          <t>Ô chỉ tiêu có định dạng ký tự
Dữ liệu động đầu vào hợp lệ khi chỉ được thêm dòng trên ô này.</t>
        </r>
      </text>
    </comment>
    <comment ref="B65" authorId="0" shapeId="0" xr:uid="{ED02DDFE-2469-40B3-A3C7-5EA6BB62C4FD}">
      <text>
        <r>
          <rPr>
            <sz val="10"/>
            <rFont val="Arial"/>
            <family val="2"/>
          </rPr>
          <t>Ô chỉ tiêu có định dạng ký tự
Dữ liệu động đầu vào hợp lệ khi chỉ được thêm dòng trên ô này.</t>
        </r>
      </text>
    </comment>
    <comment ref="C65" authorId="0" shapeId="0" xr:uid="{43106694-45B6-4FBA-9F8A-2CE85CDBA053}">
      <text>
        <r>
          <rPr>
            <sz val="10"/>
            <rFont val="Arial"/>
            <family val="2"/>
          </rPr>
          <t>Ô chỉ tiêu có định dạng ký tự
Dữ liệu động đầu vào hợp lệ khi chỉ được thêm dòng trên ô này.</t>
        </r>
      </text>
    </comment>
    <comment ref="D65" authorId="0" shapeId="0" xr:uid="{EAD4555B-0EC5-48C1-A855-AFBF9CEEB744}">
      <text>
        <r>
          <rPr>
            <sz val="10"/>
            <rFont val="Arial"/>
            <family val="2"/>
          </rPr>
          <t>Ô chỉ tiêu có định dạng số. Đơn vị tính x 1 (hoặc %)
Dữ liệu động đầu vào hợp lệ khi chỉ được thêm dòng trên ô này.</t>
        </r>
      </text>
    </comment>
    <comment ref="E65" authorId="0" shapeId="0" xr:uid="{88D5859C-6E7A-4009-9263-A98B82319E38}">
      <text>
        <r>
          <rPr>
            <sz val="10"/>
            <rFont val="Arial"/>
            <family val="2"/>
          </rPr>
          <t>Ô chỉ tiêu có định dạng số. Đơn vị tính x 1 (hoặc %)
Dữ liệu động đầu vào hợp lệ khi chỉ được thêm dòng trên ô này.</t>
        </r>
      </text>
    </comment>
    <comment ref="F65" authorId="0" shapeId="0" xr:uid="{076BBF4E-D927-4D3F-8554-B11743C1783F}">
      <text>
        <r>
          <rPr>
            <sz val="10"/>
            <rFont val="Arial"/>
            <family val="2"/>
          </rPr>
          <t>Ô chỉ tiêu có định dạng số. Đơn vị tính x 1 (hoặc %)
Dữ liệu động đầu vào hợp lệ khi chỉ được thêm dòng trên ô này.</t>
        </r>
      </text>
    </comment>
    <comment ref="G65" authorId="0" shapeId="0" xr:uid="{1B2422ED-4C25-4440-803F-243F121F10AF}">
      <text>
        <r>
          <rPr>
            <sz val="10"/>
            <rFont val="Arial"/>
            <family val="2"/>
          </rPr>
          <t>Ô chỉ tiêu có định dạng số. Đơn vị tính x 1 (hoặc %)
Dữ liệu động đầu vào hợp lệ khi chỉ được thêm dòng trên ô này.</t>
        </r>
      </text>
    </comment>
    <comment ref="D67" authorId="0" shapeId="0" xr:uid="{D0B7EEBD-675E-4291-B07D-BDC91E1E877C}">
      <text>
        <r>
          <rPr>
            <sz val="10"/>
            <rFont val="Arial"/>
            <family val="2"/>
          </rPr>
          <t>Ô chỉ tiêu có định dạng số. Đơn vị tính x 1 (hoặc %)</t>
        </r>
      </text>
    </comment>
    <comment ref="E67" authorId="0" shapeId="0" xr:uid="{E22AC3D2-56F6-4ADB-917B-1E475068D168}">
      <text>
        <r>
          <rPr>
            <sz val="10"/>
            <rFont val="Arial"/>
            <family val="2"/>
          </rPr>
          <t>Ô chỉ tiêu có định dạng số. Đơn vị tính x 1 (hoặc %)</t>
        </r>
      </text>
    </comment>
    <comment ref="F67" authorId="0" shapeId="0" xr:uid="{8FAC1183-D5EE-4232-998A-B0B23148386A}">
      <text>
        <r>
          <rPr>
            <sz val="10"/>
            <rFont val="Arial"/>
            <family val="2"/>
          </rPr>
          <t>Ô chỉ tiêu có định dạng số. Đơn vị tính x 1 (hoặc %)</t>
        </r>
      </text>
    </comment>
    <comment ref="G67" authorId="0" shapeId="0" xr:uid="{B7E73EB8-C681-4562-90FF-0A9BD4D747DD}">
      <text>
        <r>
          <rPr>
            <sz val="10"/>
            <rFont val="Arial"/>
            <family val="2"/>
          </rPr>
          <t>Ô chỉ tiêu có định dạng số. Đơn vị tính x 1 (hoặc %)</t>
        </r>
      </text>
    </comment>
    <comment ref="D68" authorId="0" shapeId="0" xr:uid="{E2977D23-56F1-483E-BAC3-B93742004675}">
      <text>
        <r>
          <rPr>
            <sz val="10"/>
            <rFont val="Arial"/>
            <family val="2"/>
          </rPr>
          <t>Ô chỉ tiêu có định dạng số. Đơn vị tính x 1 (hoặc %)</t>
        </r>
      </text>
    </comment>
    <comment ref="E68" authorId="0" shapeId="0" xr:uid="{8F90C68B-F60D-4F36-9552-A489E6714B81}">
      <text>
        <r>
          <rPr>
            <sz val="10"/>
            <rFont val="Arial"/>
            <family val="2"/>
          </rPr>
          <t>Ô chỉ tiêu có định dạng số. Đơn vị tính x 1 (hoặc %)</t>
        </r>
      </text>
    </comment>
    <comment ref="F68" authorId="0" shapeId="0" xr:uid="{DEAE966A-99D3-484B-A7CB-1BF0D99B17D8}">
      <text>
        <r>
          <rPr>
            <sz val="10"/>
            <rFont val="Arial"/>
            <family val="2"/>
          </rPr>
          <t>Ô chỉ tiêu có định dạng số. Đơn vị tính x 1 (hoặc %)</t>
        </r>
      </text>
    </comment>
    <comment ref="G68" authorId="0" shapeId="0" xr:uid="{7EDF091A-096A-40E9-AA07-D26BC7EDA2BA}">
      <text>
        <r>
          <rPr>
            <sz val="10"/>
            <rFont val="Arial"/>
            <family val="2"/>
          </rPr>
          <t>Ô chỉ tiêu có định dạng số. Đơn vị tính x 1 (hoặc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400-000001000000}">
      <text>
        <r>
          <rPr>
            <sz val="10"/>
            <rFont val="Arial"/>
            <family val="2"/>
          </rPr>
          <t>Ô chỉ tiêu có định dạng ký tự</t>
        </r>
      </text>
    </comment>
    <comment ref="D3" authorId="0" shapeId="0" xr:uid="{00000000-0006-0000-0400-000002000000}">
      <text>
        <r>
          <rPr>
            <sz val="10"/>
            <rFont val="Arial"/>
            <family val="2"/>
          </rPr>
          <t>Ô chỉ tiêu có định dạng ký tự</t>
        </r>
      </text>
    </comment>
    <comment ref="E3" authorId="0" shapeId="0" xr:uid="{00000000-0006-0000-0400-000003000000}">
      <text>
        <r>
          <rPr>
            <sz val="10"/>
            <rFont val="Arial"/>
            <family val="2"/>
          </rPr>
          <t>Ô chỉ tiêu có định dạng ký tự</t>
        </r>
      </text>
    </comment>
    <comment ref="F3" authorId="0" shapeId="0" xr:uid="{00000000-0006-0000-0400-000004000000}">
      <text>
        <r>
          <rPr>
            <sz val="10"/>
            <rFont val="Arial"/>
            <family val="2"/>
          </rPr>
          <t>Ô chỉ tiêu có định dạng số. Đơn vị tính x 1 (hoặc %)</t>
        </r>
      </text>
    </comment>
    <comment ref="G3" authorId="0" shapeId="0" xr:uid="{00000000-0006-0000-0400-000005000000}">
      <text>
        <r>
          <rPr>
            <sz val="10"/>
            <rFont val="Arial"/>
            <family val="2"/>
          </rPr>
          <t>Ô chỉ tiêu có định dạng ký tự</t>
        </r>
      </text>
    </comment>
    <comment ref="H3" authorId="0" shapeId="0" xr:uid="{00000000-0006-0000-0400-000006000000}">
      <text>
        <r>
          <rPr>
            <sz val="10"/>
            <rFont val="Arial"/>
            <family val="2"/>
          </rPr>
          <t>Ô chỉ tiêu có định dạng số. Đơn vị tính x 1 (hoặc %)</t>
        </r>
      </text>
    </comment>
    <comment ref="I3" authorId="0" shapeId="0" xr:uid="{00000000-0006-0000-0400-000007000000}">
      <text>
        <r>
          <rPr>
            <sz val="10"/>
            <rFont val="Arial"/>
            <family val="2"/>
          </rPr>
          <t>Ô chỉ tiêu có định dạng ký tự</t>
        </r>
      </text>
    </comment>
    <comment ref="J3" authorId="0" shapeId="0" xr:uid="{00000000-0006-0000-0400-000008000000}">
      <text>
        <r>
          <rPr>
            <sz val="10"/>
            <rFont val="Arial"/>
            <family val="2"/>
          </rPr>
          <t>Ô chỉ tiêu có định dạng số. Đơn vị tính x 1 (hoặc %)</t>
        </r>
      </text>
    </comment>
    <comment ref="A5" authorId="0" shapeId="0" xr:uid="{00000000-0006-0000-0400-000009000000}">
      <text>
        <r>
          <rPr>
            <sz val="10"/>
            <rFont val="Arial"/>
            <family val="2"/>
          </rPr>
          <t>Ô chỉ tiêu có định dạng ký tự
Dữ liệu động đầu vào hợp lệ khi chỉ được thêm dòng trên ô này.</t>
        </r>
      </text>
    </comment>
    <comment ref="B5" authorId="0" shapeId="0" xr:uid="{00000000-0006-0000-0400-00000A000000}">
      <text>
        <r>
          <rPr>
            <sz val="10"/>
            <rFont val="Arial"/>
            <family val="2"/>
          </rPr>
          <t>Ô chỉ tiêu có định dạng ký tự
Dữ liệu động đầu vào hợp lệ khi chỉ được thêm dòng trên ô này.</t>
        </r>
      </text>
    </comment>
    <comment ref="C5" authorId="0" shapeId="0" xr:uid="{00000000-0006-0000-0400-00000B000000}">
      <text>
        <r>
          <rPr>
            <sz val="10"/>
            <rFont val="Arial"/>
            <family val="2"/>
          </rPr>
          <t>Ô chỉ tiêu có định dạng ký tự
Dữ liệu động đầu vào hợp lệ khi chỉ được thêm dòng trên ô này.</t>
        </r>
      </text>
    </comment>
    <comment ref="D5" authorId="0" shapeId="0" xr:uid="{00000000-0006-0000-0400-00000C000000}">
      <text>
        <r>
          <rPr>
            <sz val="10"/>
            <rFont val="Arial"/>
            <family val="2"/>
          </rPr>
          <t>Ô chỉ tiêu có định dạng ký tự
Dữ liệu động đầu vào hợp lệ khi chỉ được thêm dòng trên ô này.</t>
        </r>
      </text>
    </comment>
    <comment ref="E5" authorId="0" shapeId="0" xr:uid="{00000000-0006-0000-0400-00000D000000}">
      <text>
        <r>
          <rPr>
            <sz val="10"/>
            <rFont val="Arial"/>
            <family val="2"/>
          </rPr>
          <t>Ô chỉ tiêu có định dạng ký tự
Dữ liệu động đầu vào hợp lệ khi chỉ được thêm dòng trên ô này.</t>
        </r>
      </text>
    </comment>
    <comment ref="F5" authorId="0" shapeId="0" xr:uid="{00000000-0006-0000-0400-00000E000000}">
      <text>
        <r>
          <rPr>
            <sz val="10"/>
            <rFont val="Arial"/>
            <family val="2"/>
          </rPr>
          <t>Ô chỉ tiêu có định dạng số. Đơn vị tính x 1 (hoặc %)
Dữ liệu động đầu vào hợp lệ khi chỉ được thêm dòng trên ô này.</t>
        </r>
      </text>
    </comment>
    <comment ref="G5" authorId="0" shapeId="0" xr:uid="{00000000-0006-0000-0400-00000F000000}">
      <text>
        <r>
          <rPr>
            <sz val="10"/>
            <rFont val="Arial"/>
            <family val="2"/>
          </rPr>
          <t>Ô chỉ tiêu có định dạng ký tự
Dữ liệu động đầu vào hợp lệ khi chỉ được thêm dòng trên ô này.</t>
        </r>
      </text>
    </comment>
    <comment ref="H5" authorId="0" shapeId="0" xr:uid="{00000000-0006-0000-0400-000010000000}">
      <text>
        <r>
          <rPr>
            <sz val="10"/>
            <rFont val="Arial"/>
            <family val="2"/>
          </rPr>
          <t>Ô chỉ tiêu có định dạng số. Đơn vị tính x 1 (hoặc %)
Dữ liệu động đầu vào hợp lệ khi chỉ được thêm dòng trên ô này.</t>
        </r>
      </text>
    </comment>
    <comment ref="I5" authorId="0" shapeId="0" xr:uid="{00000000-0006-0000-0400-000011000000}">
      <text>
        <r>
          <rPr>
            <sz val="10"/>
            <rFont val="Arial"/>
            <family val="2"/>
          </rPr>
          <t>Ô chỉ tiêu có định dạng ký tự
Dữ liệu động đầu vào hợp lệ khi chỉ được thêm dòng trên ô này.</t>
        </r>
      </text>
    </comment>
    <comment ref="J5" authorId="0" shapeId="0" xr:uid="{00000000-0006-0000-0400-000012000000}">
      <text>
        <r>
          <rPr>
            <sz val="10"/>
            <rFont val="Arial"/>
            <family val="2"/>
          </rPr>
          <t>Ô chỉ tiêu có định dạng số. Đơn vị tính x 1 (hoặc %)
Dữ liệu động đầu vào hợp lệ khi chỉ được thêm dòng trên ô này.</t>
        </r>
      </text>
    </comment>
    <comment ref="C6" authorId="0" shapeId="0" xr:uid="{00000000-0006-0000-0400-000013000000}">
      <text>
        <r>
          <rPr>
            <sz val="10"/>
            <rFont val="Arial"/>
            <family val="2"/>
          </rPr>
          <t>Ô chỉ tiêu có định dạng ký tự</t>
        </r>
      </text>
    </comment>
    <comment ref="D6" authorId="0" shapeId="0" xr:uid="{00000000-0006-0000-0400-000014000000}">
      <text>
        <r>
          <rPr>
            <sz val="10"/>
            <rFont val="Arial"/>
            <family val="2"/>
          </rPr>
          <t>Ô chỉ tiêu có định dạng ký tự</t>
        </r>
      </text>
    </comment>
    <comment ref="E6" authorId="0" shapeId="0" xr:uid="{00000000-0006-0000-0400-000015000000}">
      <text>
        <r>
          <rPr>
            <sz val="10"/>
            <rFont val="Arial"/>
            <family val="2"/>
          </rPr>
          <t>Ô chỉ tiêu có định dạng ký tự</t>
        </r>
      </text>
    </comment>
    <comment ref="F6" authorId="0" shapeId="0" xr:uid="{00000000-0006-0000-0400-000016000000}">
      <text>
        <r>
          <rPr>
            <sz val="10"/>
            <rFont val="Arial"/>
            <family val="2"/>
          </rPr>
          <t>Ô chỉ tiêu có định dạng số. Đơn vị tính x 1 (hoặc %)</t>
        </r>
      </text>
    </comment>
    <comment ref="G6" authorId="0" shapeId="0" xr:uid="{00000000-0006-0000-0400-000017000000}">
      <text>
        <r>
          <rPr>
            <sz val="10"/>
            <rFont val="Arial"/>
            <family val="2"/>
          </rPr>
          <t>Ô chỉ tiêu có định dạng ký tự</t>
        </r>
      </text>
    </comment>
    <comment ref="H6" authorId="0" shapeId="0" xr:uid="{00000000-0006-0000-0400-000018000000}">
      <text>
        <r>
          <rPr>
            <sz val="10"/>
            <rFont val="Arial"/>
            <family val="2"/>
          </rPr>
          <t>Ô chỉ tiêu có định dạng số. Đơn vị tính x 1 (hoặc %)</t>
        </r>
      </text>
    </comment>
    <comment ref="I6" authorId="0" shapeId="0" xr:uid="{00000000-0006-0000-0400-000019000000}">
      <text>
        <r>
          <rPr>
            <sz val="10"/>
            <rFont val="Arial"/>
            <family val="2"/>
          </rPr>
          <t>Ô chỉ tiêu có định dạng ký tự</t>
        </r>
      </text>
    </comment>
    <comment ref="J6" authorId="0" shapeId="0" xr:uid="{00000000-0006-0000-0400-00001A000000}">
      <text>
        <r>
          <rPr>
            <sz val="10"/>
            <rFont val="Arial"/>
            <family val="2"/>
          </rPr>
          <t>Ô chỉ tiêu có định dạng số. Đơn vị tính x 1 (hoặc %)</t>
        </r>
      </text>
    </comment>
    <comment ref="C7" authorId="0" shapeId="0" xr:uid="{00000000-0006-0000-0400-00001B000000}">
      <text>
        <r>
          <rPr>
            <sz val="10"/>
            <rFont val="Arial"/>
            <family val="2"/>
          </rPr>
          <t>Ô chỉ tiêu có định dạng ký tự</t>
        </r>
      </text>
    </comment>
    <comment ref="D7" authorId="0" shapeId="0" xr:uid="{00000000-0006-0000-0400-00001C000000}">
      <text>
        <r>
          <rPr>
            <sz val="10"/>
            <rFont val="Arial"/>
            <family val="2"/>
          </rPr>
          <t>Ô chỉ tiêu có định dạng ký tự</t>
        </r>
      </text>
    </comment>
    <comment ref="E7" authorId="0" shapeId="0" xr:uid="{00000000-0006-0000-0400-00001D000000}">
      <text>
        <r>
          <rPr>
            <sz val="10"/>
            <rFont val="Arial"/>
            <family val="2"/>
          </rPr>
          <t>Ô chỉ tiêu có định dạng ký tự</t>
        </r>
      </text>
    </comment>
    <comment ref="F7" authorId="0" shapeId="0" xr:uid="{00000000-0006-0000-0400-00001E000000}">
      <text>
        <r>
          <rPr>
            <sz val="10"/>
            <rFont val="Arial"/>
            <family val="2"/>
          </rPr>
          <t>Ô chỉ tiêu có định dạng số. Đơn vị tính x 1 (hoặc %)</t>
        </r>
      </text>
    </comment>
    <comment ref="G7" authorId="0" shapeId="0" xr:uid="{00000000-0006-0000-0400-00001F000000}">
      <text>
        <r>
          <rPr>
            <sz val="10"/>
            <rFont val="Arial"/>
            <family val="2"/>
          </rPr>
          <t>Ô chỉ tiêu có định dạng ký tự</t>
        </r>
      </text>
    </comment>
    <comment ref="H7" authorId="0" shapeId="0" xr:uid="{00000000-0006-0000-0400-000020000000}">
      <text>
        <r>
          <rPr>
            <sz val="10"/>
            <rFont val="Arial"/>
            <family val="2"/>
          </rPr>
          <t>Ô chỉ tiêu có định dạng số. Đơn vị tính x 1 (hoặc %)</t>
        </r>
      </text>
    </comment>
    <comment ref="I7" authorId="0" shapeId="0" xr:uid="{00000000-0006-0000-0400-000021000000}">
      <text>
        <r>
          <rPr>
            <sz val="10"/>
            <rFont val="Arial"/>
            <family val="2"/>
          </rPr>
          <t>Ô chỉ tiêu có định dạng ký tự</t>
        </r>
      </text>
    </comment>
    <comment ref="J7" authorId="0" shapeId="0" xr:uid="{00000000-0006-0000-0400-000022000000}">
      <text>
        <r>
          <rPr>
            <sz val="10"/>
            <rFont val="Arial"/>
            <family val="2"/>
          </rPr>
          <t>Ô chỉ tiêu có định dạng số. Đơn vị tính x 1 (hoặc %)</t>
        </r>
      </text>
    </comment>
    <comment ref="A9" authorId="0" shapeId="0" xr:uid="{00000000-0006-0000-0400-000023000000}">
      <text>
        <r>
          <rPr>
            <sz val="10"/>
            <rFont val="Arial"/>
            <family val="2"/>
          </rPr>
          <t>Ô chỉ tiêu có định dạng ký tự
Dữ liệu động đầu vào hợp lệ khi chỉ được thêm dòng trên ô này.</t>
        </r>
      </text>
    </comment>
    <comment ref="B9" authorId="0" shapeId="0" xr:uid="{00000000-0006-0000-0400-000024000000}">
      <text>
        <r>
          <rPr>
            <sz val="10"/>
            <rFont val="Arial"/>
            <family val="2"/>
          </rPr>
          <t>Ô chỉ tiêu có định dạng ký tự
Dữ liệu động đầu vào hợp lệ khi chỉ được thêm dòng trên ô này.</t>
        </r>
      </text>
    </comment>
    <comment ref="C9" authorId="0" shapeId="0" xr:uid="{00000000-0006-0000-0400-000025000000}">
      <text>
        <r>
          <rPr>
            <sz val="10"/>
            <rFont val="Arial"/>
            <family val="2"/>
          </rPr>
          <t>Ô chỉ tiêu có định dạng ký tự
Dữ liệu động đầu vào hợp lệ khi chỉ được thêm dòng trên ô này.</t>
        </r>
      </text>
    </comment>
    <comment ref="D9" authorId="0" shapeId="0" xr:uid="{00000000-0006-0000-0400-000026000000}">
      <text>
        <r>
          <rPr>
            <sz val="10"/>
            <rFont val="Arial"/>
            <family val="2"/>
          </rPr>
          <t>Ô chỉ tiêu có định dạng ký tự
Dữ liệu động đầu vào hợp lệ khi chỉ được thêm dòng trên ô này.</t>
        </r>
      </text>
    </comment>
    <comment ref="E9" authorId="0" shapeId="0" xr:uid="{00000000-0006-0000-0400-000027000000}">
      <text>
        <r>
          <rPr>
            <sz val="10"/>
            <rFont val="Arial"/>
            <family val="2"/>
          </rPr>
          <t>Ô chỉ tiêu có định dạng ký tự
Dữ liệu động đầu vào hợp lệ khi chỉ được thêm dòng trên ô này.</t>
        </r>
      </text>
    </comment>
    <comment ref="F9" authorId="0" shapeId="0" xr:uid="{00000000-0006-0000-0400-000028000000}">
      <text>
        <r>
          <rPr>
            <sz val="10"/>
            <rFont val="Arial"/>
            <family val="2"/>
          </rPr>
          <t>Ô chỉ tiêu có định dạng số. Đơn vị tính x 1 (hoặc %)
Dữ liệu động đầu vào hợp lệ khi chỉ được thêm dòng trên ô này.</t>
        </r>
      </text>
    </comment>
    <comment ref="G9" authorId="0" shapeId="0" xr:uid="{00000000-0006-0000-0400-000029000000}">
      <text>
        <r>
          <rPr>
            <sz val="10"/>
            <rFont val="Arial"/>
            <family val="2"/>
          </rPr>
          <t>Ô chỉ tiêu có định dạng ký tự
Dữ liệu động đầu vào hợp lệ khi chỉ được thêm dòng trên ô này.</t>
        </r>
      </text>
    </comment>
    <comment ref="H9" authorId="0" shapeId="0" xr:uid="{00000000-0006-0000-0400-00002A000000}">
      <text>
        <r>
          <rPr>
            <sz val="10"/>
            <rFont val="Arial"/>
            <family val="2"/>
          </rPr>
          <t>Ô chỉ tiêu có định dạng số. Đơn vị tính x 1 (hoặc %)
Dữ liệu động đầu vào hợp lệ khi chỉ được thêm dòng trên ô này.</t>
        </r>
      </text>
    </comment>
    <comment ref="I9" authorId="0" shapeId="0" xr:uid="{00000000-0006-0000-0400-00002B000000}">
      <text>
        <r>
          <rPr>
            <sz val="10"/>
            <rFont val="Arial"/>
            <family val="2"/>
          </rPr>
          <t>Ô chỉ tiêu có định dạng ký tự
Dữ liệu động đầu vào hợp lệ khi chỉ được thêm dòng trên ô này.</t>
        </r>
      </text>
    </comment>
    <comment ref="J9" authorId="0" shapeId="0" xr:uid="{00000000-0006-0000-0400-00002C000000}">
      <text>
        <r>
          <rPr>
            <sz val="10"/>
            <rFont val="Arial"/>
            <family val="2"/>
          </rPr>
          <t>Ô chỉ tiêu có định dạng số. Đơn vị tính x 1 (hoặc %)
Dữ liệu động đầu vào hợp lệ khi chỉ được thêm dòng trên ô này.</t>
        </r>
      </text>
    </comment>
    <comment ref="C10" authorId="0" shapeId="0" xr:uid="{00000000-0006-0000-0400-00002D000000}">
      <text>
        <r>
          <rPr>
            <sz val="10"/>
            <rFont val="Arial"/>
            <family val="2"/>
          </rPr>
          <t>Ô chỉ tiêu có định dạng ký tự</t>
        </r>
      </text>
    </comment>
    <comment ref="D10" authorId="0" shapeId="0" xr:uid="{00000000-0006-0000-0400-00002E000000}">
      <text>
        <r>
          <rPr>
            <sz val="10"/>
            <rFont val="Arial"/>
            <family val="2"/>
          </rPr>
          <t>Ô chỉ tiêu có định dạng ký tự</t>
        </r>
      </text>
    </comment>
    <comment ref="E10" authorId="0" shapeId="0" xr:uid="{00000000-0006-0000-0400-00002F000000}">
      <text>
        <r>
          <rPr>
            <sz val="10"/>
            <rFont val="Arial"/>
            <family val="2"/>
          </rPr>
          <t>Ô chỉ tiêu có định dạng ký tự</t>
        </r>
      </text>
    </comment>
    <comment ref="F10" authorId="0" shapeId="0" xr:uid="{00000000-0006-0000-0400-000030000000}">
      <text>
        <r>
          <rPr>
            <sz val="10"/>
            <rFont val="Arial"/>
            <family val="2"/>
          </rPr>
          <t>Ô chỉ tiêu có định dạng số. Đơn vị tính x 1 (hoặc %)</t>
        </r>
      </text>
    </comment>
    <comment ref="G10" authorId="0" shapeId="0" xr:uid="{00000000-0006-0000-0400-000031000000}">
      <text>
        <r>
          <rPr>
            <sz val="10"/>
            <rFont val="Arial"/>
            <family val="2"/>
          </rPr>
          <t>Ô chỉ tiêu có định dạng ký tự</t>
        </r>
      </text>
    </comment>
    <comment ref="H10" authorId="0" shapeId="0" xr:uid="{00000000-0006-0000-0400-000032000000}">
      <text>
        <r>
          <rPr>
            <sz val="10"/>
            <rFont val="Arial"/>
            <family val="2"/>
          </rPr>
          <t>Ô chỉ tiêu có định dạng số. Đơn vị tính x 1 (hoặc %)</t>
        </r>
      </text>
    </comment>
    <comment ref="I10" authorId="0" shapeId="0" xr:uid="{00000000-0006-0000-0400-000033000000}">
      <text>
        <r>
          <rPr>
            <sz val="10"/>
            <rFont val="Arial"/>
            <family val="2"/>
          </rPr>
          <t>Ô chỉ tiêu có định dạng ký tự</t>
        </r>
      </text>
    </comment>
    <comment ref="J10" authorId="0" shapeId="0" xr:uid="{00000000-0006-0000-0400-000034000000}">
      <text>
        <r>
          <rPr>
            <sz val="10"/>
            <rFont val="Arial"/>
            <family val="2"/>
          </rPr>
          <t>Ô chỉ tiêu có định dạng số. Đơn vị tính x 1 (hoặc %)</t>
        </r>
      </text>
    </comment>
    <comment ref="C11" authorId="0" shapeId="0" xr:uid="{00000000-0006-0000-0400-000035000000}">
      <text>
        <r>
          <rPr>
            <sz val="10"/>
            <rFont val="Arial"/>
            <family val="2"/>
          </rPr>
          <t>Ô chỉ tiêu có định dạng ký tự</t>
        </r>
      </text>
    </comment>
    <comment ref="D11" authorId="0" shapeId="0" xr:uid="{00000000-0006-0000-0400-000036000000}">
      <text>
        <r>
          <rPr>
            <sz val="10"/>
            <rFont val="Arial"/>
            <family val="2"/>
          </rPr>
          <t>Ô chỉ tiêu có định dạng ký tự</t>
        </r>
      </text>
    </comment>
    <comment ref="E11" authorId="0" shapeId="0" xr:uid="{00000000-0006-0000-0400-000037000000}">
      <text>
        <r>
          <rPr>
            <sz val="10"/>
            <rFont val="Arial"/>
            <family val="2"/>
          </rPr>
          <t>Ô chỉ tiêu có định dạng ký tự</t>
        </r>
      </text>
    </comment>
    <comment ref="F11" authorId="0" shapeId="0" xr:uid="{00000000-0006-0000-0400-000038000000}">
      <text>
        <r>
          <rPr>
            <sz val="10"/>
            <rFont val="Arial"/>
            <family val="2"/>
          </rPr>
          <t>Ô chỉ tiêu có định dạng số. Đơn vị tính x 1 (hoặc %)</t>
        </r>
      </text>
    </comment>
    <comment ref="G11" authorId="0" shapeId="0" xr:uid="{00000000-0006-0000-0400-000039000000}">
      <text>
        <r>
          <rPr>
            <sz val="10"/>
            <rFont val="Arial"/>
            <family val="2"/>
          </rPr>
          <t>Ô chỉ tiêu có định dạng ký tự</t>
        </r>
      </text>
    </comment>
    <comment ref="H11" authorId="0" shapeId="0" xr:uid="{00000000-0006-0000-0400-00003A000000}">
      <text>
        <r>
          <rPr>
            <sz val="10"/>
            <rFont val="Arial"/>
            <family val="2"/>
          </rPr>
          <t>Ô chỉ tiêu có định dạng số. Đơn vị tính x 1 (hoặc %)</t>
        </r>
      </text>
    </comment>
    <comment ref="I11" authorId="0" shapeId="0" xr:uid="{00000000-0006-0000-0400-00003B000000}">
      <text>
        <r>
          <rPr>
            <sz val="10"/>
            <rFont val="Arial"/>
            <family val="2"/>
          </rPr>
          <t>Ô chỉ tiêu có định dạng ký tự</t>
        </r>
      </text>
    </comment>
    <comment ref="J11" authorId="0" shapeId="0" xr:uid="{00000000-0006-0000-0400-00003C000000}">
      <text>
        <r>
          <rPr>
            <sz val="10"/>
            <rFont val="Arial"/>
            <family val="2"/>
          </rPr>
          <t>Ô chỉ tiêu có định dạng số. Đơn vị tính x 1 (hoặc %)</t>
        </r>
      </text>
    </comment>
    <comment ref="C12" authorId="0" shapeId="0" xr:uid="{00000000-0006-0000-0400-00003D000000}">
      <text>
        <r>
          <rPr>
            <sz val="10"/>
            <rFont val="Arial"/>
            <family val="2"/>
          </rPr>
          <t>Ô chỉ tiêu có định dạng ký tự</t>
        </r>
      </text>
    </comment>
    <comment ref="D12" authorId="0" shapeId="0" xr:uid="{00000000-0006-0000-0400-00003E000000}">
      <text>
        <r>
          <rPr>
            <sz val="10"/>
            <rFont val="Arial"/>
            <family val="2"/>
          </rPr>
          <t>Ô chỉ tiêu có định dạng ký tự</t>
        </r>
      </text>
    </comment>
    <comment ref="E12" authorId="0" shapeId="0" xr:uid="{00000000-0006-0000-0400-00003F000000}">
      <text>
        <r>
          <rPr>
            <sz val="10"/>
            <rFont val="Arial"/>
            <family val="2"/>
          </rPr>
          <t>Ô chỉ tiêu có định dạng ký tự</t>
        </r>
      </text>
    </comment>
    <comment ref="F12" authorId="0" shapeId="0" xr:uid="{00000000-0006-0000-0400-000040000000}">
      <text>
        <r>
          <rPr>
            <sz val="10"/>
            <rFont val="Arial"/>
            <family val="2"/>
          </rPr>
          <t>Ô chỉ tiêu có định dạng số. Đơn vị tính x 1 (hoặc %)</t>
        </r>
      </text>
    </comment>
    <comment ref="G12" authorId="0" shapeId="0" xr:uid="{00000000-0006-0000-0400-000041000000}">
      <text>
        <r>
          <rPr>
            <sz val="10"/>
            <rFont val="Arial"/>
            <family val="2"/>
          </rPr>
          <t>Ô chỉ tiêu có định dạng ký tự</t>
        </r>
      </text>
    </comment>
    <comment ref="H12" authorId="0" shapeId="0" xr:uid="{00000000-0006-0000-0400-000042000000}">
      <text>
        <r>
          <rPr>
            <sz val="10"/>
            <rFont val="Arial"/>
            <family val="2"/>
          </rPr>
          <t>Ô chỉ tiêu có định dạng số. Đơn vị tính x 1 (hoặc %)</t>
        </r>
      </text>
    </comment>
    <comment ref="I12" authorId="0" shapeId="0" xr:uid="{00000000-0006-0000-0400-000043000000}">
      <text>
        <r>
          <rPr>
            <sz val="10"/>
            <rFont val="Arial"/>
            <family val="2"/>
          </rPr>
          <t>Ô chỉ tiêu có định dạng ký tự</t>
        </r>
      </text>
    </comment>
    <comment ref="J12" authorId="0" shapeId="0" xr:uid="{00000000-0006-0000-0400-000044000000}">
      <text>
        <r>
          <rPr>
            <sz val="10"/>
            <rFont val="Arial"/>
            <family val="2"/>
          </rPr>
          <t>Ô chỉ tiêu có định dạng số. Đơn vị tính x 1 (hoặc %)</t>
        </r>
      </text>
    </comment>
    <comment ref="A14" authorId="0" shapeId="0" xr:uid="{00000000-0006-0000-0400-000045000000}">
      <text>
        <r>
          <rPr>
            <sz val="10"/>
            <rFont val="Arial"/>
            <family val="2"/>
          </rPr>
          <t>Ô chỉ tiêu có định dạng ký tự
Dữ liệu động đầu vào hợp lệ khi chỉ được thêm dòng trên ô này.</t>
        </r>
      </text>
    </comment>
    <comment ref="B14" authorId="0" shapeId="0" xr:uid="{00000000-0006-0000-0400-000046000000}">
      <text>
        <r>
          <rPr>
            <sz val="10"/>
            <rFont val="Arial"/>
            <family val="2"/>
          </rPr>
          <t>Ô chỉ tiêu có định dạng ký tự
Dữ liệu động đầu vào hợp lệ khi chỉ được thêm dòng trên ô này.</t>
        </r>
      </text>
    </comment>
    <comment ref="C14" authorId="0" shapeId="0" xr:uid="{00000000-0006-0000-0400-000047000000}">
      <text>
        <r>
          <rPr>
            <sz val="10"/>
            <rFont val="Arial"/>
            <family val="2"/>
          </rPr>
          <t>Ô chỉ tiêu có định dạng ký tự
Dữ liệu động đầu vào hợp lệ khi chỉ được thêm dòng trên ô này.</t>
        </r>
      </text>
    </comment>
    <comment ref="D14" authorId="0" shapeId="0" xr:uid="{00000000-0006-0000-0400-000048000000}">
      <text>
        <r>
          <rPr>
            <sz val="10"/>
            <rFont val="Arial"/>
            <family val="2"/>
          </rPr>
          <t>Ô chỉ tiêu có định dạng ký tự
Dữ liệu động đầu vào hợp lệ khi chỉ được thêm dòng trên ô này.</t>
        </r>
      </text>
    </comment>
    <comment ref="E14" authorId="0" shapeId="0" xr:uid="{00000000-0006-0000-0400-000049000000}">
      <text>
        <r>
          <rPr>
            <sz val="10"/>
            <rFont val="Arial"/>
            <family val="2"/>
          </rPr>
          <t>Ô chỉ tiêu có định dạng ký tự
Dữ liệu động đầu vào hợp lệ khi chỉ được thêm dòng trên ô này.</t>
        </r>
      </text>
    </comment>
    <comment ref="F14" authorId="0" shapeId="0" xr:uid="{00000000-0006-0000-0400-00004A000000}">
      <text>
        <r>
          <rPr>
            <sz val="10"/>
            <rFont val="Arial"/>
            <family val="2"/>
          </rPr>
          <t>Ô chỉ tiêu có định dạng số. Đơn vị tính x 1 (hoặc %)
Dữ liệu động đầu vào hợp lệ khi chỉ được thêm dòng trên ô này.</t>
        </r>
      </text>
    </comment>
    <comment ref="G14" authorId="0" shapeId="0" xr:uid="{00000000-0006-0000-0400-00004B000000}">
      <text>
        <r>
          <rPr>
            <sz val="10"/>
            <rFont val="Arial"/>
            <family val="2"/>
          </rPr>
          <t>Ô chỉ tiêu có định dạng ký tự
Dữ liệu động đầu vào hợp lệ khi chỉ được thêm dòng trên ô này.</t>
        </r>
      </text>
    </comment>
    <comment ref="H14" authorId="0" shapeId="0" xr:uid="{00000000-0006-0000-0400-00004C000000}">
      <text>
        <r>
          <rPr>
            <sz val="10"/>
            <rFont val="Arial"/>
            <family val="2"/>
          </rPr>
          <t>Ô chỉ tiêu có định dạng số. Đơn vị tính x 1 (hoặc %)
Dữ liệu động đầu vào hợp lệ khi chỉ được thêm dòng trên ô này.</t>
        </r>
      </text>
    </comment>
    <comment ref="I14" authorId="0" shapeId="0" xr:uid="{00000000-0006-0000-0400-00004D000000}">
      <text>
        <r>
          <rPr>
            <sz val="10"/>
            <rFont val="Arial"/>
            <family val="2"/>
          </rPr>
          <t>Ô chỉ tiêu có định dạng ký tự
Dữ liệu động đầu vào hợp lệ khi chỉ được thêm dòng trên ô này.</t>
        </r>
      </text>
    </comment>
    <comment ref="J14" authorId="0" shapeId="0" xr:uid="{00000000-0006-0000-0400-00004E000000}">
      <text>
        <r>
          <rPr>
            <sz val="10"/>
            <rFont val="Arial"/>
            <family val="2"/>
          </rPr>
          <t>Ô chỉ tiêu có định dạng số. Đơn vị tính x 1 (hoặc %)
Dữ liệu động đầu vào hợp lệ khi chỉ được thêm dòng trên ô này.</t>
        </r>
      </text>
    </comment>
    <comment ref="C15" authorId="0" shapeId="0" xr:uid="{00000000-0006-0000-0400-00004F000000}">
      <text>
        <r>
          <rPr>
            <sz val="10"/>
            <rFont val="Arial"/>
            <family val="2"/>
          </rPr>
          <t>Ô chỉ tiêu có định dạng ký tự</t>
        </r>
      </text>
    </comment>
    <comment ref="D15" authorId="0" shapeId="0" xr:uid="{00000000-0006-0000-0400-000050000000}">
      <text>
        <r>
          <rPr>
            <sz val="10"/>
            <rFont val="Arial"/>
            <family val="2"/>
          </rPr>
          <t>Ô chỉ tiêu có định dạng ký tự</t>
        </r>
      </text>
    </comment>
    <comment ref="E15" authorId="0" shapeId="0" xr:uid="{00000000-0006-0000-0400-000051000000}">
      <text>
        <r>
          <rPr>
            <sz val="10"/>
            <rFont val="Arial"/>
            <family val="2"/>
          </rPr>
          <t>Ô chỉ tiêu có định dạng ký tự</t>
        </r>
      </text>
    </comment>
    <comment ref="F15" authorId="0" shapeId="0" xr:uid="{00000000-0006-0000-0400-000052000000}">
      <text>
        <r>
          <rPr>
            <sz val="10"/>
            <rFont val="Arial"/>
            <family val="2"/>
          </rPr>
          <t>Ô chỉ tiêu có định dạng số. Đơn vị tính x 1 (hoặc %)</t>
        </r>
      </text>
    </comment>
    <comment ref="G15" authorId="0" shapeId="0" xr:uid="{00000000-0006-0000-0400-000053000000}">
      <text>
        <r>
          <rPr>
            <sz val="10"/>
            <rFont val="Arial"/>
            <family val="2"/>
          </rPr>
          <t>Ô chỉ tiêu có định dạng ký tự</t>
        </r>
      </text>
    </comment>
    <comment ref="H15" authorId="0" shapeId="0" xr:uid="{00000000-0006-0000-0400-000054000000}">
      <text>
        <r>
          <rPr>
            <sz val="10"/>
            <rFont val="Arial"/>
            <family val="2"/>
          </rPr>
          <t>Ô chỉ tiêu có định dạng số. Đơn vị tính x 1 (hoặc %)</t>
        </r>
      </text>
    </comment>
    <comment ref="I15" authorId="0" shapeId="0" xr:uid="{00000000-0006-0000-0400-000055000000}">
      <text>
        <r>
          <rPr>
            <sz val="10"/>
            <rFont val="Arial"/>
            <family val="2"/>
          </rPr>
          <t>Ô chỉ tiêu có định dạng ký tự</t>
        </r>
      </text>
    </comment>
    <comment ref="J15" authorId="0" shapeId="0" xr:uid="{00000000-0006-0000-0400-000056000000}">
      <text>
        <r>
          <rPr>
            <sz val="10"/>
            <rFont val="Arial"/>
            <family val="2"/>
          </rPr>
          <t>Ô chỉ tiêu có định dạng số. Đơn vị tính x 1 (hoặc %)</t>
        </r>
      </text>
    </comment>
    <comment ref="C16" authorId="0" shapeId="0" xr:uid="{00000000-0006-0000-0400-000057000000}">
      <text>
        <r>
          <rPr>
            <sz val="10"/>
            <rFont val="Arial"/>
            <family val="2"/>
          </rPr>
          <t>Ô chỉ tiêu có định dạng ký tự</t>
        </r>
      </text>
    </comment>
    <comment ref="D16" authorId="0" shapeId="0" xr:uid="{00000000-0006-0000-0400-000058000000}">
      <text>
        <r>
          <rPr>
            <sz val="10"/>
            <rFont val="Arial"/>
            <family val="2"/>
          </rPr>
          <t>Ô chỉ tiêu có định dạng ký tự</t>
        </r>
      </text>
    </comment>
    <comment ref="E16" authorId="0" shapeId="0" xr:uid="{00000000-0006-0000-0400-000059000000}">
      <text>
        <r>
          <rPr>
            <sz val="10"/>
            <rFont val="Arial"/>
            <family val="2"/>
          </rPr>
          <t>Ô chỉ tiêu có định dạng ký tự</t>
        </r>
      </text>
    </comment>
    <comment ref="F16" authorId="0" shapeId="0" xr:uid="{00000000-0006-0000-0400-00005A000000}">
      <text>
        <r>
          <rPr>
            <sz val="10"/>
            <rFont val="Arial"/>
            <family val="2"/>
          </rPr>
          <t>Ô chỉ tiêu có định dạng số. Đơn vị tính x 1 (hoặc %)</t>
        </r>
      </text>
    </comment>
    <comment ref="G16" authorId="0" shapeId="0" xr:uid="{00000000-0006-0000-0400-00005B000000}">
      <text>
        <r>
          <rPr>
            <sz val="10"/>
            <rFont val="Arial"/>
            <family val="2"/>
          </rPr>
          <t>Ô chỉ tiêu có định dạng ký tự</t>
        </r>
      </text>
    </comment>
    <comment ref="H16" authorId="0" shapeId="0" xr:uid="{00000000-0006-0000-0400-00005C000000}">
      <text>
        <r>
          <rPr>
            <sz val="10"/>
            <rFont val="Arial"/>
            <family val="2"/>
          </rPr>
          <t>Ô chỉ tiêu có định dạng số. Đơn vị tính x 1 (hoặc %)</t>
        </r>
      </text>
    </comment>
    <comment ref="I16" authorId="0" shapeId="0" xr:uid="{00000000-0006-0000-0400-00005D000000}">
      <text>
        <r>
          <rPr>
            <sz val="10"/>
            <rFont val="Arial"/>
            <family val="2"/>
          </rPr>
          <t>Ô chỉ tiêu có định dạng ký tự</t>
        </r>
      </text>
    </comment>
    <comment ref="J16" authorId="0" shapeId="0" xr:uid="{00000000-0006-0000-0400-00005E000000}">
      <text>
        <r>
          <rPr>
            <sz val="10"/>
            <rFont val="Arial"/>
            <family val="2"/>
          </rPr>
          <t>Ô chỉ tiêu có định dạng số. Đơn vị tính x 1 (hoặc %)</t>
        </r>
      </text>
    </comment>
    <comment ref="A18" authorId="0" shapeId="0" xr:uid="{00000000-0006-0000-0400-00005F000000}">
      <text>
        <r>
          <rPr>
            <sz val="10"/>
            <rFont val="Arial"/>
            <family val="2"/>
          </rPr>
          <t>Ô chỉ tiêu có định dạng ký tự
Dữ liệu động đầu vào hợp lệ khi chỉ được thêm dòng trên ô này.</t>
        </r>
      </text>
    </comment>
    <comment ref="B18" authorId="0" shapeId="0" xr:uid="{00000000-0006-0000-0400-000060000000}">
      <text>
        <r>
          <rPr>
            <sz val="10"/>
            <rFont val="Arial"/>
            <family val="2"/>
          </rPr>
          <t>Ô chỉ tiêu có định dạng ký tự
Dữ liệu động đầu vào hợp lệ khi chỉ được thêm dòng trên ô này.</t>
        </r>
      </text>
    </comment>
    <comment ref="C18" authorId="0" shapeId="0" xr:uid="{00000000-0006-0000-0400-000061000000}">
      <text>
        <r>
          <rPr>
            <sz val="10"/>
            <rFont val="Arial"/>
            <family val="2"/>
          </rPr>
          <t>Ô chỉ tiêu có định dạng ký tự
Dữ liệu động đầu vào hợp lệ khi chỉ được thêm dòng trên ô này.</t>
        </r>
      </text>
    </comment>
    <comment ref="D18" authorId="0" shapeId="0" xr:uid="{00000000-0006-0000-0400-000062000000}">
      <text>
        <r>
          <rPr>
            <sz val="10"/>
            <rFont val="Arial"/>
            <family val="2"/>
          </rPr>
          <t>Ô chỉ tiêu có định dạng ký tự
Dữ liệu động đầu vào hợp lệ khi chỉ được thêm dòng trên ô này.</t>
        </r>
      </text>
    </comment>
    <comment ref="E18" authorId="0" shapeId="0" xr:uid="{00000000-0006-0000-0400-000063000000}">
      <text>
        <r>
          <rPr>
            <sz val="10"/>
            <rFont val="Arial"/>
            <family val="2"/>
          </rPr>
          <t>Ô chỉ tiêu có định dạng ký tự
Dữ liệu động đầu vào hợp lệ khi chỉ được thêm dòng trên ô này.</t>
        </r>
      </text>
    </comment>
    <comment ref="F18" authorId="0" shapeId="0" xr:uid="{00000000-0006-0000-0400-000064000000}">
      <text>
        <r>
          <rPr>
            <sz val="10"/>
            <rFont val="Arial"/>
            <family val="2"/>
          </rPr>
          <t>Ô chỉ tiêu có định dạng số. Đơn vị tính x 1 (hoặc %)
Dữ liệu động đầu vào hợp lệ khi chỉ được thêm dòng trên ô này.</t>
        </r>
      </text>
    </comment>
    <comment ref="G18" authorId="0" shapeId="0" xr:uid="{00000000-0006-0000-0400-000065000000}">
      <text>
        <r>
          <rPr>
            <sz val="10"/>
            <rFont val="Arial"/>
            <family val="2"/>
          </rPr>
          <t>Ô chỉ tiêu có định dạng ký tự
Dữ liệu động đầu vào hợp lệ khi chỉ được thêm dòng trên ô này.</t>
        </r>
      </text>
    </comment>
    <comment ref="H18" authorId="0" shapeId="0" xr:uid="{00000000-0006-0000-0400-000066000000}">
      <text>
        <r>
          <rPr>
            <sz val="10"/>
            <rFont val="Arial"/>
            <family val="2"/>
          </rPr>
          <t>Ô chỉ tiêu có định dạng số. Đơn vị tính x 1 (hoặc %)
Dữ liệu động đầu vào hợp lệ khi chỉ được thêm dòng trên ô này.</t>
        </r>
      </text>
    </comment>
    <comment ref="I18" authorId="0" shapeId="0" xr:uid="{00000000-0006-0000-0400-000067000000}">
      <text>
        <r>
          <rPr>
            <sz val="10"/>
            <rFont val="Arial"/>
            <family val="2"/>
          </rPr>
          <t>Ô chỉ tiêu có định dạng ký tự
Dữ liệu động đầu vào hợp lệ khi chỉ được thêm dòng trên ô này.</t>
        </r>
      </text>
    </comment>
    <comment ref="J18" authorId="0" shapeId="0" xr:uid="{00000000-0006-0000-0400-000068000000}">
      <text>
        <r>
          <rPr>
            <sz val="10"/>
            <rFont val="Arial"/>
            <family val="2"/>
          </rPr>
          <t>Ô chỉ tiêu có định dạng số. Đơn vị tính x 1 (hoặc %)
Dữ liệu động đầu vào hợp lệ khi chỉ được thêm dòng trên ô này.</t>
        </r>
      </text>
    </comment>
    <comment ref="C19" authorId="0" shapeId="0" xr:uid="{00000000-0006-0000-0400-000069000000}">
      <text>
        <r>
          <rPr>
            <sz val="10"/>
            <rFont val="Arial"/>
            <family val="2"/>
          </rPr>
          <t>Ô chỉ tiêu có định dạng ký tự</t>
        </r>
      </text>
    </comment>
    <comment ref="D19" authorId="0" shapeId="0" xr:uid="{00000000-0006-0000-0400-00006A000000}">
      <text>
        <r>
          <rPr>
            <sz val="10"/>
            <rFont val="Arial"/>
            <family val="2"/>
          </rPr>
          <t>Ô chỉ tiêu có định dạng ký tự</t>
        </r>
      </text>
    </comment>
    <comment ref="E19" authorId="0" shapeId="0" xr:uid="{00000000-0006-0000-0400-00006B000000}">
      <text>
        <r>
          <rPr>
            <sz val="10"/>
            <rFont val="Arial"/>
            <family val="2"/>
          </rPr>
          <t>Ô chỉ tiêu có định dạng ký tự</t>
        </r>
      </text>
    </comment>
    <comment ref="F19" authorId="0" shapeId="0" xr:uid="{00000000-0006-0000-0400-00006C000000}">
      <text>
        <r>
          <rPr>
            <sz val="10"/>
            <rFont val="Arial"/>
            <family val="2"/>
          </rPr>
          <t>Ô chỉ tiêu có định dạng số. Đơn vị tính x 1 (hoặc %)</t>
        </r>
      </text>
    </comment>
    <comment ref="G19" authorId="0" shapeId="0" xr:uid="{00000000-0006-0000-0400-00006D000000}">
      <text>
        <r>
          <rPr>
            <sz val="10"/>
            <rFont val="Arial"/>
            <family val="2"/>
          </rPr>
          <t>Ô chỉ tiêu có định dạng ký tự</t>
        </r>
      </text>
    </comment>
    <comment ref="H19" authorId="0" shapeId="0" xr:uid="{00000000-0006-0000-0400-00006E000000}">
      <text>
        <r>
          <rPr>
            <sz val="10"/>
            <rFont val="Arial"/>
            <family val="2"/>
          </rPr>
          <t>Ô chỉ tiêu có định dạng số. Đơn vị tính x 1 (hoặc %)</t>
        </r>
      </text>
    </comment>
    <comment ref="I19" authorId="0" shapeId="0" xr:uid="{00000000-0006-0000-0400-00006F000000}">
      <text>
        <r>
          <rPr>
            <sz val="10"/>
            <rFont val="Arial"/>
            <family val="2"/>
          </rPr>
          <t>Ô chỉ tiêu có định dạng ký tự</t>
        </r>
      </text>
    </comment>
    <comment ref="J19" authorId="0" shapeId="0" xr:uid="{00000000-0006-0000-0400-000070000000}">
      <text>
        <r>
          <rPr>
            <sz val="10"/>
            <rFont val="Arial"/>
            <family val="2"/>
          </rPr>
          <t>Ô chỉ tiêu có định dạng số. Đơn vị tính x 1 (hoặc %)</t>
        </r>
      </text>
    </comment>
    <comment ref="C20" authorId="0" shapeId="0" xr:uid="{00000000-0006-0000-0400-000071000000}">
      <text>
        <r>
          <rPr>
            <sz val="10"/>
            <rFont val="Arial"/>
            <family val="2"/>
          </rPr>
          <t>Ô chỉ tiêu có định dạng ký tự</t>
        </r>
      </text>
    </comment>
    <comment ref="D20" authorId="0" shapeId="0" xr:uid="{00000000-0006-0000-0400-000072000000}">
      <text>
        <r>
          <rPr>
            <sz val="10"/>
            <rFont val="Arial"/>
            <family val="2"/>
          </rPr>
          <t>Ô chỉ tiêu có định dạng ký tự</t>
        </r>
      </text>
    </comment>
    <comment ref="E20" authorId="0" shapeId="0" xr:uid="{00000000-0006-0000-0400-000073000000}">
      <text>
        <r>
          <rPr>
            <sz val="10"/>
            <rFont val="Arial"/>
            <family val="2"/>
          </rPr>
          <t>Ô chỉ tiêu có định dạng ký tự</t>
        </r>
      </text>
    </comment>
    <comment ref="F20" authorId="0" shapeId="0" xr:uid="{00000000-0006-0000-0400-000074000000}">
      <text>
        <r>
          <rPr>
            <sz val="10"/>
            <rFont val="Arial"/>
            <family val="2"/>
          </rPr>
          <t>Ô chỉ tiêu có định dạng số. Đơn vị tính x 1 (hoặc %)</t>
        </r>
      </text>
    </comment>
    <comment ref="G20" authorId="0" shapeId="0" xr:uid="{00000000-0006-0000-0400-000075000000}">
      <text>
        <r>
          <rPr>
            <sz val="10"/>
            <rFont val="Arial"/>
            <family val="2"/>
          </rPr>
          <t>Ô chỉ tiêu có định dạng ký tự</t>
        </r>
      </text>
    </comment>
    <comment ref="H20" authorId="0" shapeId="0" xr:uid="{00000000-0006-0000-0400-000076000000}">
      <text>
        <r>
          <rPr>
            <sz val="10"/>
            <rFont val="Arial"/>
            <family val="2"/>
          </rPr>
          <t>Ô chỉ tiêu có định dạng số. Đơn vị tính x 1 (hoặc %)</t>
        </r>
      </text>
    </comment>
    <comment ref="I20" authorId="0" shapeId="0" xr:uid="{00000000-0006-0000-0400-000077000000}">
      <text>
        <r>
          <rPr>
            <sz val="10"/>
            <rFont val="Arial"/>
            <family val="2"/>
          </rPr>
          <t>Ô chỉ tiêu có định dạng ký tự</t>
        </r>
      </text>
    </comment>
    <comment ref="J20" authorId="0" shapeId="0" xr:uid="{00000000-0006-0000-0400-000078000000}">
      <text>
        <r>
          <rPr>
            <sz val="10"/>
            <rFont val="Arial"/>
            <family val="2"/>
          </rPr>
          <t>Ô chỉ tiêu có định dạng số. Đơn vị tính x 1 (hoặc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500-000001000000}">
      <text>
        <r>
          <rPr>
            <sz val="10"/>
            <rFont val="Arial"/>
            <family val="2"/>
          </rPr>
          <t>Ô chỉ tiêu có định dạng số. Đơn vị tính x 1 (hoặc %)</t>
        </r>
      </text>
    </comment>
    <comment ref="E2" authorId="0" shapeId="0" xr:uid="{00000000-0006-0000-0500-000002000000}">
      <text>
        <r>
          <rPr>
            <sz val="10"/>
            <rFont val="Arial"/>
            <family val="2"/>
          </rPr>
          <t>Ô chỉ tiêu có định dạng số. Đơn vị tính x 1 (hoặc %)</t>
        </r>
      </text>
    </comment>
    <comment ref="D3" authorId="0" shapeId="0" xr:uid="{00000000-0006-0000-0500-000003000000}">
      <text>
        <r>
          <rPr>
            <sz val="10"/>
            <rFont val="Arial"/>
            <family val="2"/>
          </rPr>
          <t>Ô chỉ tiêu có định dạng số. Đơn vị tính x 1 (hoặc %)</t>
        </r>
      </text>
    </comment>
    <comment ref="E3" authorId="0" shapeId="0" xr:uid="{00000000-0006-0000-0500-000004000000}">
      <text>
        <r>
          <rPr>
            <sz val="10"/>
            <rFont val="Arial"/>
            <family val="2"/>
          </rPr>
          <t>Ô chỉ tiêu có định dạng số. Đơn vị tính x 1 (hoặc %)</t>
        </r>
      </text>
    </comment>
    <comment ref="D4" authorId="0" shapeId="0" xr:uid="{00000000-0006-0000-0500-000005000000}">
      <text>
        <r>
          <rPr>
            <sz val="10"/>
            <rFont val="Arial"/>
            <family val="2"/>
          </rPr>
          <t>Ô chỉ tiêu có định dạng số. Đơn vị tính x 1 (hoặc %)</t>
        </r>
      </text>
    </comment>
    <comment ref="E4" authorId="0" shapeId="0" xr:uid="{00000000-0006-0000-0500-000006000000}">
      <text>
        <r>
          <rPr>
            <sz val="10"/>
            <rFont val="Arial"/>
            <family val="2"/>
          </rPr>
          <t>Ô chỉ tiêu có định dạng số. Đơn vị tính x 1 (hoặc %)</t>
        </r>
      </text>
    </comment>
    <comment ref="D5" authorId="0" shapeId="0" xr:uid="{00000000-0006-0000-0500-000007000000}">
      <text>
        <r>
          <rPr>
            <sz val="10"/>
            <rFont val="Arial"/>
            <family val="2"/>
          </rPr>
          <t>Ô chỉ tiêu có định dạng số. Đơn vị tính x 1 (hoặc %)</t>
        </r>
      </text>
    </comment>
    <comment ref="E5" authorId="0" shapeId="0" xr:uid="{00000000-0006-0000-0500-000008000000}">
      <text>
        <r>
          <rPr>
            <sz val="10"/>
            <rFont val="Arial"/>
            <family val="2"/>
          </rPr>
          <t>Ô chỉ tiêu có định dạng số. Đơn vị tính x 1 (hoặc %)</t>
        </r>
      </text>
    </comment>
    <comment ref="D6" authorId="0" shapeId="0" xr:uid="{00000000-0006-0000-0500-000009000000}">
      <text>
        <r>
          <rPr>
            <sz val="10"/>
            <rFont val="Arial"/>
            <family val="2"/>
          </rPr>
          <t>Ô chỉ tiêu có định dạng số. Đơn vị tính x 1 (hoặc %)</t>
        </r>
      </text>
    </comment>
    <comment ref="E6" authorId="0" shapeId="0" xr:uid="{00000000-0006-0000-0500-00000A000000}">
      <text>
        <r>
          <rPr>
            <sz val="10"/>
            <rFont val="Arial"/>
            <family val="2"/>
          </rPr>
          <t>Ô chỉ tiêu có định dạng số. Đơn vị tính x 1 (hoặc %)</t>
        </r>
      </text>
    </comment>
    <comment ref="D7" authorId="0" shapeId="0" xr:uid="{00000000-0006-0000-0500-00000B000000}">
      <text>
        <r>
          <rPr>
            <sz val="10"/>
            <rFont val="Arial"/>
            <family val="2"/>
          </rPr>
          <t>Ô chỉ tiêu có định dạng số. Đơn vị tính x 1 (hoặc %)</t>
        </r>
      </text>
    </comment>
    <comment ref="E7" authorId="0" shapeId="0" xr:uid="{00000000-0006-0000-0500-00000C000000}">
      <text>
        <r>
          <rPr>
            <sz val="10"/>
            <rFont val="Arial"/>
            <family val="2"/>
          </rPr>
          <t>Ô chỉ tiêu có định dạng số. Đơn vị tính x 1 (hoặc %)</t>
        </r>
      </text>
    </comment>
    <comment ref="D8" authorId="0" shapeId="0" xr:uid="{00000000-0006-0000-0500-00000D000000}">
      <text>
        <r>
          <rPr>
            <sz val="10"/>
            <rFont val="Arial"/>
            <family val="2"/>
          </rPr>
          <t>Ô chỉ tiêu có định dạng số. Đơn vị tính x 1 (hoặc %)</t>
        </r>
      </text>
    </comment>
    <comment ref="E8" authorId="0" shapeId="0" xr:uid="{00000000-0006-0000-0500-00000E000000}">
      <text>
        <r>
          <rPr>
            <sz val="10"/>
            <rFont val="Arial"/>
            <family val="2"/>
          </rPr>
          <t>Ô chỉ tiêu có định dạng số. Đơn vị tính x 1 (hoặc %)</t>
        </r>
      </text>
    </comment>
    <comment ref="D9" authorId="0" shapeId="0" xr:uid="{00000000-0006-0000-0500-00000F000000}">
      <text>
        <r>
          <rPr>
            <sz val="10"/>
            <rFont val="Arial"/>
            <family val="2"/>
          </rPr>
          <t>Ô chỉ tiêu có định dạng số. Đơn vị tính x 1 (hoặc %)</t>
        </r>
      </text>
    </comment>
    <comment ref="E9" authorId="0" shapeId="0" xr:uid="{00000000-0006-0000-0500-000010000000}">
      <text>
        <r>
          <rPr>
            <sz val="10"/>
            <rFont val="Arial"/>
            <family val="2"/>
          </rPr>
          <t>Ô chỉ tiêu có định dạng số. Đơn vị tính x 1 (hoặc %)</t>
        </r>
      </text>
    </comment>
    <comment ref="D10" authorId="0" shapeId="0" xr:uid="{00000000-0006-0000-0500-000011000000}">
      <text>
        <r>
          <rPr>
            <sz val="10"/>
            <rFont val="Arial"/>
            <family val="2"/>
          </rPr>
          <t>Ô chỉ tiêu có định dạng số. Đơn vị tính x 1 (hoặc %)</t>
        </r>
      </text>
    </comment>
    <comment ref="E10" authorId="0" shapeId="0" xr:uid="{00000000-0006-0000-0500-000012000000}">
      <text>
        <r>
          <rPr>
            <sz val="10"/>
            <rFont val="Arial"/>
            <family val="2"/>
          </rPr>
          <t>Ô chỉ tiêu có định dạng số. Đơn vị tính x 1 (hoặc %)</t>
        </r>
      </text>
    </comment>
    <comment ref="D11" authorId="0" shapeId="0" xr:uid="{00000000-0006-0000-0500-000013000000}">
      <text>
        <r>
          <rPr>
            <sz val="10"/>
            <rFont val="Arial"/>
            <family val="2"/>
          </rPr>
          <t>Ô chỉ tiêu có định dạng số. Đơn vị tính x 1 (hoặc %)</t>
        </r>
      </text>
    </comment>
    <comment ref="E11" authorId="0" shapeId="0" xr:uid="{00000000-0006-0000-0500-000014000000}">
      <text>
        <r>
          <rPr>
            <sz val="10"/>
            <rFont val="Arial"/>
            <family val="2"/>
          </rPr>
          <t>Ô chỉ tiêu có định dạng số. Đơn vị tính x 1 (hoặc %)</t>
        </r>
      </text>
    </comment>
    <comment ref="D12" authorId="0" shapeId="0" xr:uid="{00000000-0006-0000-0500-000015000000}">
      <text>
        <r>
          <rPr>
            <sz val="10"/>
            <rFont val="Arial"/>
            <family val="2"/>
          </rPr>
          <t>Ô chỉ tiêu có định dạng số. Đơn vị tính x 1 (hoặc %)</t>
        </r>
      </text>
    </comment>
    <comment ref="E12" authorId="0" shapeId="0" xr:uid="{00000000-0006-0000-0500-000016000000}">
      <text>
        <r>
          <rPr>
            <sz val="10"/>
            <rFont val="Arial"/>
            <family val="2"/>
          </rPr>
          <t>Ô chỉ tiêu có định dạng số. Đơn vị tính x 1 (hoặc %)</t>
        </r>
      </text>
    </comment>
    <comment ref="D13" authorId="0" shapeId="0" xr:uid="{00000000-0006-0000-0500-000017000000}">
      <text>
        <r>
          <rPr>
            <sz val="10"/>
            <rFont val="Arial"/>
            <family val="2"/>
          </rPr>
          <t>Ô chỉ tiêu có định dạng số. Đơn vị tính x 1 (hoặc %)</t>
        </r>
      </text>
    </comment>
    <comment ref="E13" authorId="0" shapeId="0" xr:uid="{00000000-0006-0000-0500-000018000000}">
      <text>
        <r>
          <rPr>
            <sz val="10"/>
            <rFont val="Arial"/>
            <family val="2"/>
          </rPr>
          <t>Ô chỉ tiêu có định dạng số. Đơn vị tính x 1 (hoặc %)</t>
        </r>
      </text>
    </comment>
    <comment ref="D14" authorId="0" shapeId="0" xr:uid="{00000000-0006-0000-0500-000019000000}">
      <text>
        <r>
          <rPr>
            <sz val="10"/>
            <rFont val="Arial"/>
            <family val="2"/>
          </rPr>
          <t>Ô chỉ tiêu có định dạng số. Đơn vị tính x 1 (hoặc %)</t>
        </r>
      </text>
    </comment>
    <comment ref="E14" authorId="0" shapeId="0" xr:uid="{00000000-0006-0000-0500-00001A000000}">
      <text>
        <r>
          <rPr>
            <sz val="10"/>
            <rFont val="Arial"/>
            <family val="2"/>
          </rPr>
          <t>Ô chỉ tiêu có định dạng số. Đơn vị tính x 1 (hoặc %)</t>
        </r>
      </text>
    </comment>
    <comment ref="D15" authorId="0" shapeId="0" xr:uid="{00000000-0006-0000-0500-00001B000000}">
      <text>
        <r>
          <rPr>
            <sz val="10"/>
            <rFont val="Arial"/>
            <family val="2"/>
          </rPr>
          <t>Ô chỉ tiêu có định dạng số. Đơn vị tính x 1 (hoặc %)</t>
        </r>
      </text>
    </comment>
    <comment ref="E15" authorId="0" shapeId="0" xr:uid="{00000000-0006-0000-0500-00001C000000}">
      <text>
        <r>
          <rPr>
            <sz val="10"/>
            <rFont val="Arial"/>
            <family val="2"/>
          </rPr>
          <t>Ô chỉ tiêu có định dạng số. Đơn vị tính x 1 (hoặc %)</t>
        </r>
      </text>
    </comment>
    <comment ref="D16" authorId="0" shapeId="0" xr:uid="{00000000-0006-0000-0500-00001D000000}">
      <text>
        <r>
          <rPr>
            <sz val="10"/>
            <rFont val="Arial"/>
            <family val="2"/>
          </rPr>
          <t>Ô chỉ tiêu có định dạng số. Đơn vị tính x 1 (hoặc %)</t>
        </r>
      </text>
    </comment>
    <comment ref="E16" authorId="0" shapeId="0" xr:uid="{00000000-0006-0000-0500-00001E000000}">
      <text>
        <r>
          <rPr>
            <sz val="10"/>
            <rFont val="Arial"/>
            <family val="2"/>
          </rPr>
          <t>Ô chỉ tiêu có định dạng số. Đơn vị tính x 1 (hoặc %)</t>
        </r>
      </text>
    </comment>
    <comment ref="D17" authorId="0" shapeId="0" xr:uid="{00000000-0006-0000-0500-00001F000000}">
      <text>
        <r>
          <rPr>
            <sz val="10"/>
            <rFont val="Arial"/>
            <family val="2"/>
          </rPr>
          <t>Ô chỉ tiêu có định dạng số. Đơn vị tính x 1 (hoặc %)</t>
        </r>
      </text>
    </comment>
    <comment ref="E17" authorId="0" shapeId="0" xr:uid="{00000000-0006-0000-0500-000020000000}">
      <text>
        <r>
          <rPr>
            <sz val="10"/>
            <rFont val="Arial"/>
            <family val="2"/>
          </rPr>
          <t>Ô chỉ tiêu có định dạng số. Đơn vị tính x 1 (hoặc %)</t>
        </r>
      </text>
    </comment>
    <comment ref="D18" authorId="0" shapeId="0" xr:uid="{00000000-0006-0000-0500-000021000000}">
      <text>
        <r>
          <rPr>
            <sz val="10"/>
            <rFont val="Arial"/>
            <family val="2"/>
          </rPr>
          <t>Ô chỉ tiêu có định dạng số. Đơn vị tính x 1 (hoặc %)</t>
        </r>
      </text>
    </comment>
    <comment ref="E18" authorId="0" shapeId="0" xr:uid="{00000000-0006-0000-0500-000022000000}">
      <text>
        <r>
          <rPr>
            <sz val="10"/>
            <rFont val="Arial"/>
            <family val="2"/>
          </rPr>
          <t>Ô chỉ tiêu có định dạng số. Đơn vị tính x 1 (hoặc %)</t>
        </r>
      </text>
    </comment>
    <comment ref="D19" authorId="0" shapeId="0" xr:uid="{00000000-0006-0000-0500-000023000000}">
      <text>
        <r>
          <rPr>
            <sz val="10"/>
            <rFont val="Arial"/>
            <family val="2"/>
          </rPr>
          <t>Ô chỉ tiêu có định dạng số. Đơn vị tính x 1 (hoặc %)</t>
        </r>
      </text>
    </comment>
    <comment ref="E19" authorId="0" shapeId="0" xr:uid="{00000000-0006-0000-0500-000024000000}">
      <text>
        <r>
          <rPr>
            <sz val="10"/>
            <rFont val="Arial"/>
            <family val="2"/>
          </rPr>
          <t>Ô chỉ tiêu có định dạng số. Đơn vị tính x 1 (hoặc %)</t>
        </r>
      </text>
    </comment>
    <comment ref="D20" authorId="0" shapeId="0" xr:uid="{00000000-0006-0000-0500-000025000000}">
      <text>
        <r>
          <rPr>
            <sz val="10"/>
            <rFont val="Arial"/>
            <family val="2"/>
          </rPr>
          <t>Ô chỉ tiêu có định dạng số. Đơn vị tính x 1 (hoặc %)</t>
        </r>
      </text>
    </comment>
    <comment ref="E20" authorId="0" shapeId="0" xr:uid="{00000000-0006-0000-0500-000026000000}">
      <text>
        <r>
          <rPr>
            <sz val="10"/>
            <rFont val="Arial"/>
            <family val="2"/>
          </rPr>
          <t>Ô chỉ tiêu có định dạng số. Đơn vị tính x 1 (hoặc %)</t>
        </r>
      </text>
    </comment>
    <comment ref="D21" authorId="0" shapeId="0" xr:uid="{00000000-0006-0000-0500-000027000000}">
      <text>
        <r>
          <rPr>
            <sz val="10"/>
            <rFont val="Arial"/>
            <family val="2"/>
          </rPr>
          <t>Ô chỉ tiêu có định dạng số. Đơn vị tính x 1 (hoặc %)</t>
        </r>
      </text>
    </comment>
    <comment ref="E21" authorId="0" shapeId="0" xr:uid="{00000000-0006-0000-0500-000028000000}">
      <text>
        <r>
          <rPr>
            <sz val="10"/>
            <rFont val="Arial"/>
            <family val="2"/>
          </rPr>
          <t>Ô chỉ tiêu có định dạng số. Đơn vị tính x 1 (hoặc %)</t>
        </r>
      </text>
    </comment>
    <comment ref="D22" authorId="0" shapeId="0" xr:uid="{00000000-0006-0000-0500-000029000000}">
      <text>
        <r>
          <rPr>
            <sz val="10"/>
            <rFont val="Arial"/>
            <family val="2"/>
          </rPr>
          <t>Ô chỉ tiêu có định dạng số. Đơn vị tính x 1 (hoặc %)</t>
        </r>
      </text>
    </comment>
    <comment ref="E22" authorId="0" shapeId="0" xr:uid="{00000000-0006-0000-0500-00002A000000}">
      <text>
        <r>
          <rPr>
            <sz val="10"/>
            <rFont val="Arial"/>
            <family val="2"/>
          </rPr>
          <t>Ô chỉ tiêu có định dạng số. Đơn vị tính x 1 (hoặc %)</t>
        </r>
      </text>
    </comment>
    <comment ref="D23" authorId="0" shapeId="0" xr:uid="{00000000-0006-0000-0500-00002B000000}">
      <text>
        <r>
          <rPr>
            <sz val="10"/>
            <rFont val="Arial"/>
            <family val="2"/>
          </rPr>
          <t>Ô chỉ tiêu có định dạng số. Đơn vị tính x 1 (hoặc %)</t>
        </r>
      </text>
    </comment>
    <comment ref="E23" authorId="0" shapeId="0" xr:uid="{00000000-0006-0000-0500-00002C000000}">
      <text>
        <r>
          <rPr>
            <sz val="10"/>
            <rFont val="Arial"/>
            <family val="2"/>
          </rPr>
          <t>Ô chỉ tiêu có định dạng số. Đơn vị tính x 1 (hoặc %)</t>
        </r>
      </text>
    </comment>
    <comment ref="D24" authorId="0" shapeId="0" xr:uid="{00000000-0006-0000-0500-00002D000000}">
      <text>
        <r>
          <rPr>
            <sz val="10"/>
            <rFont val="Arial"/>
            <family val="2"/>
          </rPr>
          <t>Ô chỉ tiêu có định dạng số. Đơn vị tính x 1 (hoặc %)</t>
        </r>
      </text>
    </comment>
    <comment ref="E24" authorId="0" shapeId="0" xr:uid="{00000000-0006-0000-0500-00002E000000}">
      <text>
        <r>
          <rPr>
            <sz val="10"/>
            <rFont val="Arial"/>
            <family val="2"/>
          </rPr>
          <t>Ô chỉ tiêu có định dạng số. Đơn vị tính x 1 (hoặc %)</t>
        </r>
      </text>
    </comment>
    <comment ref="D25" authorId="0" shapeId="0" xr:uid="{00000000-0006-0000-0500-00002F000000}">
      <text>
        <r>
          <rPr>
            <sz val="10"/>
            <rFont val="Arial"/>
            <family val="2"/>
          </rPr>
          <t>Ô chỉ tiêu có định dạng số. Đơn vị tính %</t>
        </r>
      </text>
    </comment>
    <comment ref="E25" authorId="0" shapeId="0" xr:uid="{00000000-0006-0000-0500-000030000000}">
      <text>
        <r>
          <rPr>
            <sz val="10"/>
            <rFont val="Arial"/>
            <family val="2"/>
          </rPr>
          <t>Ô chỉ tiêu có định dạng số. Đơn vị tính %</t>
        </r>
      </text>
    </comment>
    <comment ref="D26" authorId="0" shapeId="0" xr:uid="{00000000-0006-0000-0500-000031000000}">
      <text>
        <r>
          <rPr>
            <sz val="10"/>
            <rFont val="Arial"/>
            <family val="2"/>
          </rPr>
          <t>Ô chỉ tiêu có định dạng số. Đơn vị tính %</t>
        </r>
      </text>
    </comment>
    <comment ref="E26" authorId="0" shapeId="0" xr:uid="{00000000-0006-0000-0500-000032000000}">
      <text>
        <r>
          <rPr>
            <sz val="10"/>
            <rFont val="Arial"/>
            <family val="2"/>
          </rPr>
          <t>Ô chỉ tiêu có định dạng số. Đơn vị tính %</t>
        </r>
      </text>
    </comment>
    <comment ref="D27" authorId="0" shapeId="0" xr:uid="{00000000-0006-0000-0500-000033000000}">
      <text>
        <r>
          <rPr>
            <sz val="10"/>
            <rFont val="Arial"/>
            <family val="2"/>
          </rPr>
          <t>Ô chỉ tiêu có định dạng số. Đơn vị tính %</t>
        </r>
      </text>
    </comment>
    <comment ref="E27" authorId="0" shapeId="0" xr:uid="{00000000-0006-0000-0500-000034000000}">
      <text>
        <r>
          <rPr>
            <sz val="10"/>
            <rFont val="Arial"/>
            <family val="2"/>
          </rPr>
          <t>Ô chỉ tiêu có định dạng số. Đơn vị tính %</t>
        </r>
      </text>
    </comment>
    <comment ref="D28" authorId="0" shapeId="0" xr:uid="{00000000-0006-0000-0500-000035000000}">
      <text>
        <r>
          <rPr>
            <sz val="10"/>
            <rFont val="Arial"/>
            <family val="2"/>
          </rPr>
          <t>Ô chỉ tiêu có định dạng số. Đơn vị tính x 1 (hoặc %)</t>
        </r>
      </text>
    </comment>
    <comment ref="E28" authorId="0" shapeId="0" xr:uid="{00000000-0006-0000-0500-000036000000}">
      <text>
        <r>
          <rPr>
            <sz val="10"/>
            <rFont val="Arial"/>
            <family val="2"/>
          </rPr>
          <t>Ô chỉ tiêu có định dạng số. Đơn vị tính x 1 (hoặc %)</t>
        </r>
      </text>
    </comment>
    <comment ref="D29" authorId="0" shapeId="0" xr:uid="{00000000-0006-0000-0500-000037000000}">
      <text>
        <r>
          <rPr>
            <sz val="10"/>
            <rFont val="Arial"/>
            <family val="2"/>
          </rPr>
          <t>Ô chỉ tiêu có định dạng số. Đơn vị tính x 1 (hoặc %)</t>
        </r>
      </text>
    </comment>
    <comment ref="E29" authorId="0" shapeId="0" xr:uid="{00000000-0006-0000-0500-000038000000}">
      <text>
        <r>
          <rPr>
            <sz val="10"/>
            <rFont val="Arial"/>
            <family val="2"/>
          </rPr>
          <t>Ô chỉ tiêu có định dạng số. Đơn vị tính x 1 (hoặc %)</t>
        </r>
      </text>
    </comment>
    <comment ref="D30" authorId="0" shapeId="0" xr:uid="{00000000-0006-0000-0500-000039000000}">
      <text>
        <r>
          <rPr>
            <sz val="10"/>
            <rFont val="Arial"/>
            <family val="2"/>
          </rPr>
          <t>Ô chỉ tiêu có định dạng số. Đơn vị tính x 1 (hoặc %)</t>
        </r>
      </text>
    </comment>
    <comment ref="E30" authorId="0" shapeId="0" xr:uid="{00000000-0006-0000-0500-00003A000000}">
      <text>
        <r>
          <rPr>
            <sz val="10"/>
            <rFont val="Arial"/>
            <family val="2"/>
          </rPr>
          <t>Ô chỉ tiêu có định dạng số. Đơn vị tính x 1 (hoặc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600-000001000000}">
      <text>
        <r>
          <rPr>
            <sz val="10"/>
            <rFont val="Arial"/>
            <family val="2"/>
          </rPr>
          <t>Ô chỉ tiêu có định dạng ký tự</t>
        </r>
      </text>
    </comment>
    <comment ref="D3" authorId="0" shapeId="0" xr:uid="{00000000-0006-0000-0600-000002000000}">
      <text>
        <r>
          <rPr>
            <sz val="10"/>
            <rFont val="Arial"/>
            <family val="2"/>
          </rPr>
          <t>Ô chỉ tiêu có định dạng số. Đơn vị tính x 1 (hoặc %)</t>
        </r>
      </text>
    </comment>
    <comment ref="E3" authorId="0" shapeId="0" xr:uid="{00000000-0006-0000-0600-000003000000}">
      <text>
        <r>
          <rPr>
            <sz val="10"/>
            <rFont val="Arial"/>
            <family val="2"/>
          </rPr>
          <t>Ô chỉ tiêu có định dạng ký tự</t>
        </r>
      </text>
    </comment>
    <comment ref="F3" authorId="0" shapeId="0" xr:uid="{00000000-0006-0000-0600-000004000000}">
      <text>
        <r>
          <rPr>
            <sz val="10"/>
            <rFont val="Arial"/>
            <family val="2"/>
          </rPr>
          <t>Ô chỉ tiêu có định dạng ký tự</t>
        </r>
      </text>
    </comment>
    <comment ref="A5" authorId="0" shapeId="0" xr:uid="{00000000-0006-0000-0600-000005000000}">
      <text>
        <r>
          <rPr>
            <sz val="10"/>
            <rFont val="Arial"/>
            <family val="2"/>
          </rPr>
          <t>Ô chỉ tiêu có định dạng ký tự
Dữ liệu động đầu vào hợp lệ khi chỉ được thêm dòng trên ô này.</t>
        </r>
      </text>
    </comment>
    <comment ref="B5" authorId="0" shapeId="0" xr:uid="{00000000-0006-0000-0600-000006000000}">
      <text>
        <r>
          <rPr>
            <sz val="10"/>
            <rFont val="Arial"/>
            <family val="2"/>
          </rPr>
          <t>Ô chỉ tiêu có định dạng ký tự
Dữ liệu động đầu vào hợp lệ khi chỉ được thêm dòng trên ô này.</t>
        </r>
      </text>
    </comment>
    <comment ref="C5" authorId="0" shapeId="0" xr:uid="{00000000-0006-0000-0600-000007000000}">
      <text>
        <r>
          <rPr>
            <sz val="10"/>
            <rFont val="Arial"/>
            <family val="2"/>
          </rPr>
          <t>Ô chỉ tiêu có định dạng ký tự
Dữ liệu động đầu vào hợp lệ khi chỉ được thêm dòng trên ô này.</t>
        </r>
      </text>
    </comment>
    <comment ref="D5" authorId="0" shapeId="0" xr:uid="{00000000-0006-0000-0600-000008000000}">
      <text>
        <r>
          <rPr>
            <sz val="10"/>
            <rFont val="Arial"/>
            <family val="2"/>
          </rPr>
          <t>Ô chỉ tiêu có định dạng số. Đơn vị tính x 1 (hoặc %)
Dữ liệu động đầu vào hợp lệ khi chỉ được thêm dòng trên ô này.</t>
        </r>
      </text>
    </comment>
    <comment ref="E5" authorId="0" shapeId="0" xr:uid="{00000000-0006-0000-0600-000009000000}">
      <text>
        <r>
          <rPr>
            <sz val="10"/>
            <rFont val="Arial"/>
            <family val="2"/>
          </rPr>
          <t>Ô chỉ tiêu có định dạng ký tự
Dữ liệu động đầu vào hợp lệ khi chỉ được thêm dòng trên ô này.</t>
        </r>
      </text>
    </comment>
    <comment ref="F5" authorId="0" shapeId="0" xr:uid="{00000000-0006-0000-0600-00000A000000}">
      <text>
        <r>
          <rPr>
            <sz val="10"/>
            <rFont val="Arial"/>
            <family val="2"/>
          </rPr>
          <t>Ô chỉ tiêu có định dạng ký tự
Dữ liệu động đầu vào hợp lệ khi chỉ được thêm dòng trên ô này.</t>
        </r>
      </text>
    </comment>
    <comment ref="C6" authorId="0" shapeId="0" xr:uid="{00000000-0006-0000-0600-00000B000000}">
      <text>
        <r>
          <rPr>
            <sz val="10"/>
            <rFont val="Arial"/>
            <family val="2"/>
          </rPr>
          <t>Ô chỉ tiêu có định dạng ký tự</t>
        </r>
      </text>
    </comment>
    <comment ref="D6" authorId="0" shapeId="0" xr:uid="{00000000-0006-0000-0600-00000C000000}">
      <text>
        <r>
          <rPr>
            <sz val="10"/>
            <rFont val="Arial"/>
            <family val="2"/>
          </rPr>
          <t>Ô chỉ tiêu có định dạng số. Đơn vị tính x 1 (hoặc %)</t>
        </r>
      </text>
    </comment>
    <comment ref="E6" authorId="0" shapeId="0" xr:uid="{00000000-0006-0000-0600-00000D000000}">
      <text>
        <r>
          <rPr>
            <sz val="10"/>
            <rFont val="Arial"/>
            <family val="2"/>
          </rPr>
          <t>Ô chỉ tiêu có định dạng ký tự</t>
        </r>
      </text>
    </comment>
    <comment ref="F6" authorId="0" shapeId="0" xr:uid="{00000000-0006-0000-0600-00000E000000}">
      <text>
        <r>
          <rPr>
            <sz val="10"/>
            <rFont val="Arial"/>
            <family val="2"/>
          </rPr>
          <t>Ô chỉ tiêu có định dạng ký tự</t>
        </r>
      </text>
    </comment>
    <comment ref="A8" authorId="0" shapeId="0" xr:uid="{00000000-0006-0000-0600-00000F000000}">
      <text>
        <r>
          <rPr>
            <sz val="10"/>
            <rFont val="Arial"/>
            <family val="2"/>
          </rPr>
          <t>Ô chỉ tiêu có định dạng ký tự
Dữ liệu động đầu vào hợp lệ khi chỉ được thêm dòng trên ô này.</t>
        </r>
      </text>
    </comment>
    <comment ref="B8" authorId="0" shapeId="0" xr:uid="{00000000-0006-0000-0600-000010000000}">
      <text>
        <r>
          <rPr>
            <sz val="10"/>
            <rFont val="Arial"/>
            <family val="2"/>
          </rPr>
          <t>Ô chỉ tiêu có định dạng ký tự
Dữ liệu động đầu vào hợp lệ khi chỉ được thêm dòng trên ô này.</t>
        </r>
      </text>
    </comment>
    <comment ref="C8" authorId="0" shapeId="0" xr:uid="{00000000-0006-0000-0600-000011000000}">
      <text>
        <r>
          <rPr>
            <sz val="10"/>
            <rFont val="Arial"/>
            <family val="2"/>
          </rPr>
          <t>Ô chỉ tiêu có định dạng ký tự
Dữ liệu động đầu vào hợp lệ khi chỉ được thêm dòng trên ô này.</t>
        </r>
      </text>
    </comment>
    <comment ref="D8" authorId="0" shapeId="0" xr:uid="{00000000-0006-0000-0600-000012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600-000013000000}">
      <text>
        <r>
          <rPr>
            <sz val="10"/>
            <rFont val="Arial"/>
            <family val="2"/>
          </rPr>
          <t>Ô chỉ tiêu có định dạng ký tự
Dữ liệu động đầu vào hợp lệ khi chỉ được thêm dòng trên ô này.</t>
        </r>
      </text>
    </comment>
    <comment ref="F8" authorId="0" shapeId="0" xr:uid="{00000000-0006-0000-0600-000014000000}">
      <text>
        <r>
          <rPr>
            <sz val="10"/>
            <rFont val="Arial"/>
            <family val="2"/>
          </rPr>
          <t>Ô chỉ tiêu có định dạng ký tự
Dữ liệu động đầu vào hợp lệ khi chỉ được thêm dòng trên ô này.</t>
        </r>
      </text>
    </comment>
    <comment ref="C9" authorId="0" shapeId="0" xr:uid="{00000000-0006-0000-0600-000015000000}">
      <text>
        <r>
          <rPr>
            <sz val="10"/>
            <rFont val="Arial"/>
            <family val="2"/>
          </rPr>
          <t>Ô chỉ tiêu có định dạng ký tự</t>
        </r>
      </text>
    </comment>
    <comment ref="D9" authorId="0" shapeId="0" xr:uid="{00000000-0006-0000-0600-000016000000}">
      <text>
        <r>
          <rPr>
            <sz val="10"/>
            <rFont val="Arial"/>
            <family val="2"/>
          </rPr>
          <t>Ô chỉ tiêu có định dạng số. Đơn vị tính x 1 (hoặc %)</t>
        </r>
      </text>
    </comment>
    <comment ref="E9" authorId="0" shapeId="0" xr:uid="{00000000-0006-0000-0600-000017000000}">
      <text>
        <r>
          <rPr>
            <sz val="10"/>
            <rFont val="Arial"/>
            <family val="2"/>
          </rPr>
          <t>Ô chỉ tiêu có định dạng ký tự</t>
        </r>
      </text>
    </comment>
    <comment ref="F9" authorId="0" shapeId="0" xr:uid="{00000000-0006-0000-0600-000018000000}">
      <text>
        <r>
          <rPr>
            <sz val="10"/>
            <rFont val="Arial"/>
            <family val="2"/>
          </rPr>
          <t>Ô chỉ tiêu có định dạng ký tự</t>
        </r>
      </text>
    </comment>
    <comment ref="A11" authorId="0" shapeId="0" xr:uid="{00000000-0006-0000-0600-000019000000}">
      <text>
        <r>
          <rPr>
            <sz val="10"/>
            <rFont val="Arial"/>
            <family val="2"/>
          </rPr>
          <t>Ô chỉ tiêu có định dạng ký tự
Dữ liệu động đầu vào hợp lệ khi chỉ được thêm dòng trên ô này.</t>
        </r>
      </text>
    </comment>
    <comment ref="B11" authorId="0" shapeId="0" xr:uid="{00000000-0006-0000-0600-00001A000000}">
      <text>
        <r>
          <rPr>
            <sz val="10"/>
            <rFont val="Arial"/>
            <family val="2"/>
          </rPr>
          <t>Ô chỉ tiêu có định dạng ký tự
Dữ liệu động đầu vào hợp lệ khi chỉ được thêm dòng trên ô này.</t>
        </r>
      </text>
    </comment>
    <comment ref="C11" authorId="0" shapeId="0" xr:uid="{00000000-0006-0000-0600-00001B000000}">
      <text>
        <r>
          <rPr>
            <sz val="10"/>
            <rFont val="Arial"/>
            <family val="2"/>
          </rPr>
          <t>Ô chỉ tiêu có định dạng ký tự
Dữ liệu động đầu vào hợp lệ khi chỉ được thêm dòng trên ô này.</t>
        </r>
      </text>
    </comment>
    <comment ref="D11" authorId="0" shapeId="0" xr:uid="{00000000-0006-0000-0600-00001C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600-00001D000000}">
      <text>
        <r>
          <rPr>
            <sz val="10"/>
            <rFont val="Arial"/>
            <family val="2"/>
          </rPr>
          <t>Ô chỉ tiêu có định dạng ký tự
Dữ liệu động đầu vào hợp lệ khi chỉ được thêm dòng trên ô này.</t>
        </r>
      </text>
    </comment>
    <comment ref="F11" authorId="0" shapeId="0" xr:uid="{00000000-0006-0000-0600-00001E000000}">
      <text>
        <r>
          <rPr>
            <sz val="10"/>
            <rFont val="Arial"/>
            <family val="2"/>
          </rPr>
          <t>Ô chỉ tiêu có định dạng ký tự
Dữ liệu động đầu vào hợp lệ khi chỉ được thêm dòng trên ô này.</t>
        </r>
      </text>
    </comment>
    <comment ref="C12" authorId="0" shapeId="0" xr:uid="{00000000-0006-0000-0600-00001F000000}">
      <text>
        <r>
          <rPr>
            <sz val="10"/>
            <rFont val="Arial"/>
            <family val="2"/>
          </rPr>
          <t>Ô chỉ tiêu có định dạng ký tự</t>
        </r>
      </text>
    </comment>
    <comment ref="D12" authorId="0" shapeId="0" xr:uid="{00000000-0006-0000-0600-000020000000}">
      <text>
        <r>
          <rPr>
            <sz val="10"/>
            <rFont val="Arial"/>
            <family val="2"/>
          </rPr>
          <t>Ô chỉ tiêu có định dạng số. Đơn vị tính x 1 (hoặc %)</t>
        </r>
      </text>
    </comment>
    <comment ref="E12" authorId="0" shapeId="0" xr:uid="{00000000-0006-0000-0600-000021000000}">
      <text>
        <r>
          <rPr>
            <sz val="10"/>
            <rFont val="Arial"/>
            <family val="2"/>
          </rPr>
          <t>Ô chỉ tiêu có định dạng ký tự</t>
        </r>
      </text>
    </comment>
    <comment ref="F12" authorId="0" shapeId="0" xr:uid="{00000000-0006-0000-0600-000022000000}">
      <text>
        <r>
          <rPr>
            <sz val="10"/>
            <rFont val="Arial"/>
            <family val="2"/>
          </rPr>
          <t>Ô chỉ tiêu có định dạng ký tự</t>
        </r>
      </text>
    </comment>
    <comment ref="A14" authorId="0" shapeId="0" xr:uid="{00000000-0006-0000-0600-000023000000}">
      <text>
        <r>
          <rPr>
            <sz val="10"/>
            <rFont val="Arial"/>
            <family val="2"/>
          </rPr>
          <t>Ô chỉ tiêu có định dạng ký tự
Dữ liệu động đầu vào hợp lệ khi chỉ được thêm dòng trên ô này.</t>
        </r>
      </text>
    </comment>
    <comment ref="B14" authorId="0" shapeId="0" xr:uid="{00000000-0006-0000-0600-000024000000}">
      <text>
        <r>
          <rPr>
            <sz val="10"/>
            <rFont val="Arial"/>
            <family val="2"/>
          </rPr>
          <t>Ô chỉ tiêu có định dạng ký tự
Dữ liệu động đầu vào hợp lệ khi chỉ được thêm dòng trên ô này.</t>
        </r>
      </text>
    </comment>
    <comment ref="C14" authorId="0" shapeId="0" xr:uid="{00000000-0006-0000-0600-000025000000}">
      <text>
        <r>
          <rPr>
            <sz val="10"/>
            <rFont val="Arial"/>
            <family val="2"/>
          </rPr>
          <t>Ô chỉ tiêu có định dạng ký tự
Dữ liệu động đầu vào hợp lệ khi chỉ được thêm dòng trên ô này.</t>
        </r>
      </text>
    </comment>
    <comment ref="D14" authorId="0" shapeId="0" xr:uid="{00000000-0006-0000-0600-000026000000}">
      <text>
        <r>
          <rPr>
            <sz val="10"/>
            <rFont val="Arial"/>
            <family val="2"/>
          </rPr>
          <t>Ô chỉ tiêu có định dạng số. Đơn vị tính x 1 (hoặc %)
Dữ liệu động đầu vào hợp lệ khi chỉ được thêm dòng trên ô này.</t>
        </r>
      </text>
    </comment>
    <comment ref="E14" authorId="0" shapeId="0" xr:uid="{00000000-0006-0000-0600-000027000000}">
      <text>
        <r>
          <rPr>
            <sz val="10"/>
            <rFont val="Arial"/>
            <family val="2"/>
          </rPr>
          <t>Ô chỉ tiêu có định dạng ký tự
Dữ liệu động đầu vào hợp lệ khi chỉ được thêm dòng trên ô này.</t>
        </r>
      </text>
    </comment>
    <comment ref="F14" authorId="0" shapeId="0" xr:uid="{00000000-0006-0000-0600-000028000000}">
      <text>
        <r>
          <rPr>
            <sz val="10"/>
            <rFont val="Arial"/>
            <family val="2"/>
          </rPr>
          <t>Ô chỉ tiêu có định dạng ký tự
Dữ liệu động đầu vào hợp lệ khi chỉ được thêm dòng trên ô này.</t>
        </r>
      </text>
    </comment>
    <comment ref="C15" authorId="0" shapeId="0" xr:uid="{00000000-0006-0000-0600-000029000000}">
      <text>
        <r>
          <rPr>
            <sz val="10"/>
            <rFont val="Arial"/>
            <family val="2"/>
          </rPr>
          <t>Ô chỉ tiêu có định dạng ký tự</t>
        </r>
      </text>
    </comment>
    <comment ref="D15" authorId="0" shapeId="0" xr:uid="{00000000-0006-0000-0600-00002A000000}">
      <text>
        <r>
          <rPr>
            <sz val="10"/>
            <rFont val="Arial"/>
            <family val="2"/>
          </rPr>
          <t>Ô chỉ tiêu có định dạng số. Đơn vị tính x 1 (hoặc %)</t>
        </r>
      </text>
    </comment>
    <comment ref="E15" authorId="0" shapeId="0" xr:uid="{00000000-0006-0000-0600-00002B000000}">
      <text>
        <r>
          <rPr>
            <sz val="10"/>
            <rFont val="Arial"/>
            <family val="2"/>
          </rPr>
          <t>Ô chỉ tiêu có định dạng ký tự</t>
        </r>
      </text>
    </comment>
    <comment ref="F15" authorId="0" shapeId="0" xr:uid="{00000000-0006-0000-0600-00002C000000}">
      <text>
        <r>
          <rPr>
            <sz val="10"/>
            <rFont val="Arial"/>
            <family val="2"/>
          </rPr>
          <t>Ô chỉ tiêu có định dạng ký tự</t>
        </r>
      </text>
    </comment>
    <comment ref="A17" authorId="0" shapeId="0" xr:uid="{00000000-0006-0000-0600-00002D000000}">
      <text>
        <r>
          <rPr>
            <sz val="10"/>
            <rFont val="Arial"/>
            <family val="2"/>
          </rPr>
          <t>Ô chỉ tiêu có định dạng ký tự
Dữ liệu động đầu vào hợp lệ khi chỉ được thêm dòng trên ô này.</t>
        </r>
      </text>
    </comment>
    <comment ref="B17" authorId="0" shapeId="0" xr:uid="{00000000-0006-0000-0600-00002E000000}">
      <text>
        <r>
          <rPr>
            <sz val="10"/>
            <rFont val="Arial"/>
            <family val="2"/>
          </rPr>
          <t>Ô chỉ tiêu có định dạng ký tự
Dữ liệu động đầu vào hợp lệ khi chỉ được thêm dòng trên ô này.</t>
        </r>
      </text>
    </comment>
    <comment ref="C17" authorId="0" shapeId="0" xr:uid="{00000000-0006-0000-0600-00002F000000}">
      <text>
        <r>
          <rPr>
            <sz val="10"/>
            <rFont val="Arial"/>
            <family val="2"/>
          </rPr>
          <t>Ô chỉ tiêu có định dạng ký tự
Dữ liệu động đầu vào hợp lệ khi chỉ được thêm dòng trên ô này.</t>
        </r>
      </text>
    </comment>
    <comment ref="D17" authorId="0" shapeId="0" xr:uid="{00000000-0006-0000-0600-000030000000}">
      <text>
        <r>
          <rPr>
            <sz val="10"/>
            <rFont val="Arial"/>
            <family val="2"/>
          </rPr>
          <t>Ô chỉ tiêu có định dạng số. Đơn vị tính x 1 (hoặc %)
Dữ liệu động đầu vào hợp lệ khi chỉ được thêm dòng trên ô này.</t>
        </r>
      </text>
    </comment>
    <comment ref="E17" authorId="0" shapeId="0" xr:uid="{00000000-0006-0000-0600-000031000000}">
      <text>
        <r>
          <rPr>
            <sz val="10"/>
            <rFont val="Arial"/>
            <family val="2"/>
          </rPr>
          <t>Ô chỉ tiêu có định dạng ký tự
Dữ liệu động đầu vào hợp lệ khi chỉ được thêm dòng trên ô này.</t>
        </r>
      </text>
    </comment>
    <comment ref="F17" authorId="0" shapeId="0" xr:uid="{00000000-0006-0000-0600-000032000000}">
      <text>
        <r>
          <rPr>
            <sz val="10"/>
            <rFont val="Arial"/>
            <family val="2"/>
          </rPr>
          <t>Ô chỉ tiêu có định dạng ký tự
Dữ liệu động đầu vào hợp lệ khi chỉ được thêm dòng trên ô này.</t>
        </r>
      </text>
    </comment>
    <comment ref="C18" authorId="0" shapeId="0" xr:uid="{00000000-0006-0000-0600-000033000000}">
      <text>
        <r>
          <rPr>
            <sz val="10"/>
            <rFont val="Arial"/>
            <family val="2"/>
          </rPr>
          <t>Ô chỉ tiêu có định dạng ký tự</t>
        </r>
      </text>
    </comment>
    <comment ref="D18" authorId="0" shapeId="0" xr:uid="{00000000-0006-0000-0600-000034000000}">
      <text>
        <r>
          <rPr>
            <sz val="10"/>
            <rFont val="Arial"/>
            <family val="2"/>
          </rPr>
          <t>Ô chỉ tiêu có định dạng số. Đơn vị tính x 1 (hoặc %)</t>
        </r>
      </text>
    </comment>
    <comment ref="E18" authorId="0" shapeId="0" xr:uid="{00000000-0006-0000-0600-000035000000}">
      <text>
        <r>
          <rPr>
            <sz val="10"/>
            <rFont val="Arial"/>
            <family val="2"/>
          </rPr>
          <t>Ô chỉ tiêu có định dạng ký tự</t>
        </r>
      </text>
    </comment>
    <comment ref="F18" authorId="0" shapeId="0" xr:uid="{00000000-0006-0000-0600-000036000000}">
      <text>
        <r>
          <rPr>
            <sz val="10"/>
            <rFont val="Arial"/>
            <family val="2"/>
          </rPr>
          <t>Ô chỉ tiêu có định dạng ký tự</t>
        </r>
      </text>
    </comment>
    <comment ref="A20" authorId="0" shapeId="0" xr:uid="{00000000-0006-0000-0600-000037000000}">
      <text>
        <r>
          <rPr>
            <sz val="10"/>
            <rFont val="Arial"/>
            <family val="2"/>
          </rPr>
          <t>Ô chỉ tiêu có định dạng ký tự
Dữ liệu động đầu vào hợp lệ khi chỉ được thêm dòng trên ô này.</t>
        </r>
      </text>
    </comment>
    <comment ref="B20" authorId="0" shapeId="0" xr:uid="{00000000-0006-0000-0600-000038000000}">
      <text>
        <r>
          <rPr>
            <sz val="10"/>
            <rFont val="Arial"/>
            <family val="2"/>
          </rPr>
          <t>Ô chỉ tiêu có định dạng ký tự
Dữ liệu động đầu vào hợp lệ khi chỉ được thêm dòng trên ô này.</t>
        </r>
      </text>
    </comment>
    <comment ref="C20" authorId="0" shapeId="0" xr:uid="{00000000-0006-0000-0600-000039000000}">
      <text>
        <r>
          <rPr>
            <sz val="10"/>
            <rFont val="Arial"/>
            <family val="2"/>
          </rPr>
          <t>Ô chỉ tiêu có định dạng ký tự
Dữ liệu động đầu vào hợp lệ khi chỉ được thêm dòng trên ô này.</t>
        </r>
      </text>
    </comment>
    <comment ref="D20" authorId="0" shapeId="0" xr:uid="{00000000-0006-0000-0600-00003A000000}">
      <text>
        <r>
          <rPr>
            <sz val="10"/>
            <rFont val="Arial"/>
            <family val="2"/>
          </rPr>
          <t>Ô chỉ tiêu có định dạng số. Đơn vị tính x 1 (hoặc %)
Dữ liệu động đầu vào hợp lệ khi chỉ được thêm dòng trên ô này.</t>
        </r>
      </text>
    </comment>
    <comment ref="E20" authorId="0" shapeId="0" xr:uid="{00000000-0006-0000-0600-00003B000000}">
      <text>
        <r>
          <rPr>
            <sz val="10"/>
            <rFont val="Arial"/>
            <family val="2"/>
          </rPr>
          <t>Ô chỉ tiêu có định dạng ký tự
Dữ liệu động đầu vào hợp lệ khi chỉ được thêm dòng trên ô này.</t>
        </r>
      </text>
    </comment>
    <comment ref="F20" authorId="0" shapeId="0" xr:uid="{00000000-0006-0000-0600-00003C00000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700-000001000000}">
      <text>
        <r>
          <rPr>
            <sz val="10"/>
            <rFont val="Arial"/>
            <family val="2"/>
          </rPr>
          <t>Ô chỉ tiêu có định dạng số. Đơn vị tính x 1 (hoặc %)</t>
        </r>
      </text>
    </comment>
    <comment ref="D3" authorId="0" shapeId="0" xr:uid="{00000000-0006-0000-0700-000002000000}">
      <text>
        <r>
          <rPr>
            <sz val="10"/>
            <rFont val="Arial"/>
            <family val="2"/>
          </rPr>
          <t>Ô chỉ tiêu có định dạng số. Đơn vị tính x 1 (hoặc %)</t>
        </r>
      </text>
    </comment>
    <comment ref="A5" authorId="0" shapeId="0" xr:uid="{00000000-0006-0000-0700-000003000000}">
      <text>
        <r>
          <rPr>
            <sz val="10"/>
            <rFont val="Arial"/>
            <family val="2"/>
          </rPr>
          <t>Ô chỉ tiêu có định dạng ký tự
Dữ liệu động đầu vào hợp lệ khi chỉ được thêm dòng trên ô này.</t>
        </r>
      </text>
    </comment>
    <comment ref="B5" authorId="0" shapeId="0" xr:uid="{00000000-0006-0000-0700-000004000000}">
      <text>
        <r>
          <rPr>
            <sz val="10"/>
            <rFont val="Arial"/>
            <family val="2"/>
          </rPr>
          <t>Ô chỉ tiêu có định dạng ký tự
Dữ liệu động đầu vào hợp lệ khi chỉ được thêm dòng trên ô này.</t>
        </r>
      </text>
    </comment>
    <comment ref="C5" authorId="0" shapeId="0" xr:uid="{00000000-0006-0000-0700-000005000000}">
      <text>
        <r>
          <rPr>
            <sz val="10"/>
            <rFont val="Arial"/>
            <family val="2"/>
          </rPr>
          <t>Ô chỉ tiêu có định dạng số. Đơn vị tính x 1 (hoặc %)
Dữ liệu động đầu vào hợp lệ khi chỉ được thêm dòng trên ô này.</t>
        </r>
      </text>
    </comment>
    <comment ref="D5" authorId="0" shapeId="0" xr:uid="{00000000-0006-0000-0700-000006000000}">
      <text>
        <r>
          <rPr>
            <sz val="10"/>
            <rFont val="Arial"/>
            <family val="2"/>
          </rPr>
          <t>Ô chỉ tiêu có định dạng số. Đơn vị tính x 1 (hoặc %)
Dữ liệu động đầu vào hợp lệ khi chỉ được thêm dòng trên ô này.</t>
        </r>
      </text>
    </comment>
    <comment ref="C6" authorId="0" shapeId="0" xr:uid="{00000000-0006-0000-0700-000007000000}">
      <text>
        <r>
          <rPr>
            <sz val="10"/>
            <rFont val="Arial"/>
            <family val="2"/>
          </rPr>
          <t>Ô chỉ tiêu có định dạng số. Đơn vị tính x 1 (hoặc %)</t>
        </r>
      </text>
    </comment>
    <comment ref="D6" authorId="0" shapeId="0" xr:uid="{00000000-0006-0000-0700-000008000000}">
      <text>
        <r>
          <rPr>
            <sz val="10"/>
            <rFont val="Arial"/>
            <family val="2"/>
          </rPr>
          <t>Ô chỉ tiêu có định dạng số. Đơn vị tính x 1 (hoặc %)</t>
        </r>
      </text>
    </comment>
    <comment ref="A8" authorId="0" shapeId="0" xr:uid="{00000000-0006-0000-0700-000009000000}">
      <text>
        <r>
          <rPr>
            <sz val="10"/>
            <rFont val="Arial"/>
            <family val="2"/>
          </rPr>
          <t>Ô chỉ tiêu có định dạng ký tự
Dữ liệu động đầu vào hợp lệ khi chỉ được thêm dòng trên ô này.</t>
        </r>
      </text>
    </comment>
    <comment ref="B8" authorId="0" shapeId="0" xr:uid="{00000000-0006-0000-0700-00000A000000}">
      <text>
        <r>
          <rPr>
            <sz val="10"/>
            <rFont val="Arial"/>
            <family val="2"/>
          </rPr>
          <t>Ô chỉ tiêu có định dạng ký tự
Dữ liệu động đầu vào hợp lệ khi chỉ được thêm dòng trên ô này.</t>
        </r>
      </text>
    </comment>
    <comment ref="C8" authorId="0" shapeId="0" xr:uid="{00000000-0006-0000-0700-00000B000000}">
      <text>
        <r>
          <rPr>
            <sz val="10"/>
            <rFont val="Arial"/>
            <family val="2"/>
          </rPr>
          <t>Ô chỉ tiêu có định dạng số. Đơn vị tính x 1 (hoặc %)
Dữ liệu động đầu vào hợp lệ khi chỉ được thêm dòng trên ô này.</t>
        </r>
      </text>
    </comment>
    <comment ref="D8" authorId="0" shapeId="0" xr:uid="{00000000-0006-0000-0700-00000C000000}">
      <text>
        <r>
          <rPr>
            <sz val="10"/>
            <rFont val="Arial"/>
            <family val="2"/>
          </rPr>
          <t>Ô chỉ tiêu có định dạng số. Đơn vị tính x 1 (hoặc %)
Dữ liệu động đầu vào hợp lệ khi chỉ được thêm dòng trên ô này.</t>
        </r>
      </text>
    </comment>
    <comment ref="C9" authorId="0" shapeId="0" xr:uid="{00000000-0006-0000-0700-00000D000000}">
      <text>
        <r>
          <rPr>
            <sz val="10"/>
            <rFont val="Arial"/>
            <family val="2"/>
          </rPr>
          <t>Ô chỉ tiêu có định dạng số. Đơn vị tính x 1 (hoặc %)</t>
        </r>
      </text>
    </comment>
    <comment ref="D9" authorId="0" shapeId="0" xr:uid="{00000000-0006-0000-0700-00000E000000}">
      <text>
        <r>
          <rPr>
            <sz val="10"/>
            <rFont val="Arial"/>
            <family val="2"/>
          </rPr>
          <t>Ô chỉ tiêu có định dạng số. Đơn vị tính x 1 (hoặc %)</t>
        </r>
      </text>
    </comment>
    <comment ref="A11" authorId="0" shapeId="0" xr:uid="{00000000-0006-0000-0700-00000F000000}">
      <text>
        <r>
          <rPr>
            <sz val="10"/>
            <rFont val="Arial"/>
            <family val="2"/>
          </rPr>
          <t>Ô chỉ tiêu có định dạng ký tự
Dữ liệu động đầu vào hợp lệ khi chỉ được thêm dòng trên ô này.</t>
        </r>
      </text>
    </comment>
    <comment ref="B11" authorId="0" shapeId="0" xr:uid="{00000000-0006-0000-0700-000010000000}">
      <text>
        <r>
          <rPr>
            <sz val="10"/>
            <rFont val="Arial"/>
            <family val="2"/>
          </rPr>
          <t>Ô chỉ tiêu có định dạng ký tự
Dữ liệu động đầu vào hợp lệ khi chỉ được thêm dòng trên ô này.</t>
        </r>
      </text>
    </comment>
    <comment ref="C11" authorId="0" shapeId="0" xr:uid="{00000000-0006-0000-0700-000011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700-000012000000}">
      <text>
        <r>
          <rPr>
            <sz val="10"/>
            <rFont val="Arial"/>
            <family val="2"/>
          </rPr>
          <t>Ô chỉ tiêu có định dạng số. Đơn vị tính x 1 (hoặc %)
Dữ liệu động đầu vào hợp lệ khi chỉ được thêm dòng trên ô này.</t>
        </r>
      </text>
    </comment>
    <comment ref="C12" authorId="0" shapeId="0" xr:uid="{00000000-0006-0000-0700-000013000000}">
      <text>
        <r>
          <rPr>
            <sz val="10"/>
            <rFont val="Arial"/>
            <family val="2"/>
          </rPr>
          <t>Ô chỉ tiêu có định dạng số. Đơn vị tính x 1 (hoặc %)</t>
        </r>
      </text>
    </comment>
    <comment ref="D12" authorId="0" shapeId="0" xr:uid="{00000000-0006-0000-0700-000014000000}">
      <text>
        <r>
          <rPr>
            <sz val="10"/>
            <rFont val="Arial"/>
            <family val="2"/>
          </rPr>
          <t>Ô chỉ tiêu có định dạng số. Đơn vị tính x 1 (hoặc %)</t>
        </r>
      </text>
    </comment>
    <comment ref="A14" authorId="0" shapeId="0" xr:uid="{00000000-0006-0000-0700-000015000000}">
      <text>
        <r>
          <rPr>
            <sz val="10"/>
            <rFont val="Arial"/>
            <family val="2"/>
          </rPr>
          <t>Ô chỉ tiêu có định dạng ký tự
Dữ liệu động đầu vào hợp lệ khi chỉ được thêm dòng trên ô này.</t>
        </r>
      </text>
    </comment>
    <comment ref="B14" authorId="0" shapeId="0" xr:uid="{00000000-0006-0000-0700-000016000000}">
      <text>
        <r>
          <rPr>
            <sz val="10"/>
            <rFont val="Arial"/>
            <family val="2"/>
          </rPr>
          <t>Ô chỉ tiêu có định dạng ký tự
Dữ liệu động đầu vào hợp lệ khi chỉ được thêm dòng trên ô này.</t>
        </r>
      </text>
    </comment>
    <comment ref="C14" authorId="0" shapeId="0" xr:uid="{00000000-0006-0000-0700-000017000000}">
      <text>
        <r>
          <rPr>
            <sz val="10"/>
            <rFont val="Arial"/>
            <family val="2"/>
          </rPr>
          <t>Ô chỉ tiêu có định dạng số. Đơn vị tính x 1 (hoặc %)
Dữ liệu động đầu vào hợp lệ khi chỉ được thêm dòng trên ô này.</t>
        </r>
      </text>
    </comment>
    <comment ref="D14" authorId="0" shapeId="0" xr:uid="{00000000-0006-0000-0700-00001800000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800-000001000000}">
      <text>
        <r>
          <rPr>
            <sz val="10"/>
            <rFont val="Arial"/>
            <family val="2"/>
          </rPr>
          <t>Ô chỉ tiêu có định dạng số. Đơn vị tính x 1 (hoặc %)</t>
        </r>
      </text>
    </comment>
    <comment ref="D3" authorId="0" shapeId="0" xr:uid="{00000000-0006-0000-0800-000002000000}">
      <text>
        <r>
          <rPr>
            <sz val="10"/>
            <rFont val="Arial"/>
            <family val="2"/>
          </rPr>
          <t>Ô chỉ tiêu có định dạng số. Đơn vị tính x 1 (hoặc %)</t>
        </r>
      </text>
    </comment>
    <comment ref="E3" authorId="0" shapeId="0" xr:uid="{00000000-0006-0000-0800-000003000000}">
      <text>
        <r>
          <rPr>
            <sz val="10"/>
            <rFont val="Arial"/>
            <family val="2"/>
          </rPr>
          <t>Ô chỉ tiêu có định dạng số. Đơn vị tính x 1 (hoặc %)</t>
        </r>
      </text>
    </comment>
    <comment ref="F3" authorId="0" shapeId="0" xr:uid="{00000000-0006-0000-0800-000004000000}">
      <text>
        <r>
          <rPr>
            <sz val="10"/>
            <rFont val="Arial"/>
            <family val="2"/>
          </rPr>
          <t>Ô chỉ tiêu có định dạng số. Đơn vị tính x 1 (hoặc %)</t>
        </r>
      </text>
    </comment>
    <comment ref="G3" authorId="0" shapeId="0" xr:uid="{00000000-0006-0000-0800-000005000000}">
      <text>
        <r>
          <rPr>
            <sz val="10"/>
            <rFont val="Arial"/>
            <family val="2"/>
          </rPr>
          <t>Ô chỉ tiêu có định dạng số. Đơn vị tính x 1 (hoặc %)</t>
        </r>
      </text>
    </comment>
    <comment ref="C4" authorId="0" shapeId="0" xr:uid="{00000000-0006-0000-0800-000006000000}">
      <text>
        <r>
          <rPr>
            <sz val="10"/>
            <rFont val="Arial"/>
            <family val="2"/>
          </rPr>
          <t>Ô chỉ tiêu có định dạng số. Đơn vị tính x 1 (hoặc %)</t>
        </r>
      </text>
    </comment>
    <comment ref="D4" authorId="0" shapeId="0" xr:uid="{00000000-0006-0000-0800-000007000000}">
      <text>
        <r>
          <rPr>
            <sz val="10"/>
            <rFont val="Arial"/>
            <family val="2"/>
          </rPr>
          <t>Ô chỉ tiêu có định dạng số. Đơn vị tính x 1 (hoặc %)</t>
        </r>
      </text>
    </comment>
    <comment ref="E4" authorId="0" shapeId="0" xr:uid="{00000000-0006-0000-0800-000008000000}">
      <text>
        <r>
          <rPr>
            <sz val="10"/>
            <rFont val="Arial"/>
            <family val="2"/>
          </rPr>
          <t>Ô chỉ tiêu có định dạng số. Đơn vị tính x 1 (hoặc %)</t>
        </r>
      </text>
    </comment>
    <comment ref="F4" authorId="0" shapeId="0" xr:uid="{00000000-0006-0000-0800-000009000000}">
      <text>
        <r>
          <rPr>
            <sz val="10"/>
            <rFont val="Arial"/>
            <family val="2"/>
          </rPr>
          <t>Ô chỉ tiêu có định dạng số. Đơn vị tính x 1 (hoặc %)</t>
        </r>
      </text>
    </comment>
    <comment ref="G4" authorId="0" shapeId="0" xr:uid="{00000000-0006-0000-0800-00000A000000}">
      <text>
        <r>
          <rPr>
            <sz val="10"/>
            <rFont val="Arial"/>
            <family val="2"/>
          </rPr>
          <t>Ô chỉ tiêu có định dạng số. Đơn vị tính x 1 (hoặc %)</t>
        </r>
      </text>
    </comment>
    <comment ref="C5" authorId="0" shapeId="0" xr:uid="{00000000-0006-0000-0800-00000B000000}">
      <text>
        <r>
          <rPr>
            <sz val="10"/>
            <rFont val="Arial"/>
            <family val="2"/>
          </rPr>
          <t>Ô chỉ tiêu có định dạng số. Đơn vị tính x 1 (hoặc %)</t>
        </r>
      </text>
    </comment>
    <comment ref="D5" authorId="0" shapeId="0" xr:uid="{00000000-0006-0000-0800-00000C000000}">
      <text>
        <r>
          <rPr>
            <sz val="10"/>
            <rFont val="Arial"/>
            <family val="2"/>
          </rPr>
          <t>Ô chỉ tiêu có định dạng số. Đơn vị tính x 1 (hoặc %)</t>
        </r>
      </text>
    </comment>
    <comment ref="E5" authorId="0" shapeId="0" xr:uid="{00000000-0006-0000-0800-00000D000000}">
      <text>
        <r>
          <rPr>
            <sz val="10"/>
            <rFont val="Arial"/>
            <family val="2"/>
          </rPr>
          <t>Ô chỉ tiêu có định dạng số. Đơn vị tính x 1 (hoặc %)</t>
        </r>
      </text>
    </comment>
    <comment ref="F5" authorId="0" shapeId="0" xr:uid="{00000000-0006-0000-0800-00000E000000}">
      <text>
        <r>
          <rPr>
            <sz val="10"/>
            <rFont val="Arial"/>
            <family val="2"/>
          </rPr>
          <t>Ô chỉ tiêu có định dạng số. Đơn vị tính x 1 (hoặc %)</t>
        </r>
      </text>
    </comment>
    <comment ref="G5" authorId="0" shapeId="0" xr:uid="{00000000-0006-0000-0800-00000F000000}">
      <text>
        <r>
          <rPr>
            <sz val="10"/>
            <rFont val="Arial"/>
            <family val="2"/>
          </rPr>
          <t>Ô chỉ tiêu có định dạng số. Đơn vị tính x 1 (hoặc %)</t>
        </r>
      </text>
    </comment>
    <comment ref="C6" authorId="0" shapeId="0" xr:uid="{00000000-0006-0000-0800-000010000000}">
      <text>
        <r>
          <rPr>
            <sz val="10"/>
            <rFont val="Arial"/>
            <family val="2"/>
          </rPr>
          <t>Ô chỉ tiêu có định dạng số. Đơn vị tính x 1 (hoặc %)</t>
        </r>
      </text>
    </comment>
    <comment ref="D6" authorId="0" shapeId="0" xr:uid="{00000000-0006-0000-0800-000011000000}">
      <text>
        <r>
          <rPr>
            <sz val="10"/>
            <rFont val="Arial"/>
            <family val="2"/>
          </rPr>
          <t>Ô chỉ tiêu có định dạng số. Đơn vị tính x 1 (hoặc %)</t>
        </r>
      </text>
    </comment>
    <comment ref="E6" authorId="0" shapeId="0" xr:uid="{00000000-0006-0000-0800-000012000000}">
      <text>
        <r>
          <rPr>
            <sz val="10"/>
            <rFont val="Arial"/>
            <family val="2"/>
          </rPr>
          <t>Ô chỉ tiêu có định dạng số. Đơn vị tính x 1 (hoặc %)</t>
        </r>
      </text>
    </comment>
    <comment ref="F6" authorId="0" shapeId="0" xr:uid="{00000000-0006-0000-0800-000013000000}">
      <text>
        <r>
          <rPr>
            <sz val="10"/>
            <rFont val="Arial"/>
            <family val="2"/>
          </rPr>
          <t>Ô chỉ tiêu có định dạng số. Đơn vị tính x 1 (hoặc %)</t>
        </r>
      </text>
    </comment>
    <comment ref="G6" authorId="0" shapeId="0" xr:uid="{00000000-0006-0000-0800-000014000000}">
      <text>
        <r>
          <rPr>
            <sz val="10"/>
            <rFont val="Arial"/>
            <family val="2"/>
          </rPr>
          <t>Ô chỉ tiêu có định dạng số. Đơn vị tính x 1 (hoặc %)</t>
        </r>
      </text>
    </comment>
    <comment ref="C7" authorId="0" shapeId="0" xr:uid="{00000000-0006-0000-0800-000015000000}">
      <text>
        <r>
          <rPr>
            <sz val="10"/>
            <rFont val="Arial"/>
            <family val="2"/>
          </rPr>
          <t>Ô chỉ tiêu có định dạng số. Đơn vị tính x 1 (hoặc %)</t>
        </r>
      </text>
    </comment>
    <comment ref="D7" authorId="0" shapeId="0" xr:uid="{00000000-0006-0000-0800-000016000000}">
      <text>
        <r>
          <rPr>
            <sz val="10"/>
            <rFont val="Arial"/>
            <family val="2"/>
          </rPr>
          <t>Ô chỉ tiêu có định dạng số. Đơn vị tính x 1 (hoặc %)</t>
        </r>
      </text>
    </comment>
    <comment ref="E7" authorId="0" shapeId="0" xr:uid="{00000000-0006-0000-0800-000017000000}">
      <text>
        <r>
          <rPr>
            <sz val="10"/>
            <rFont val="Arial"/>
            <family val="2"/>
          </rPr>
          <t>Ô chỉ tiêu có định dạng số. Đơn vị tính x 1 (hoặc %)</t>
        </r>
      </text>
    </comment>
    <comment ref="F7" authorId="0" shapeId="0" xr:uid="{00000000-0006-0000-0800-000018000000}">
      <text>
        <r>
          <rPr>
            <sz val="10"/>
            <rFont val="Arial"/>
            <family val="2"/>
          </rPr>
          <t>Ô chỉ tiêu có định dạng số. Đơn vị tính x 1 (hoặc %)</t>
        </r>
      </text>
    </comment>
    <comment ref="G7" authorId="0" shapeId="0" xr:uid="{00000000-0006-0000-0800-000019000000}">
      <text>
        <r>
          <rPr>
            <sz val="10"/>
            <rFont val="Arial"/>
            <family val="2"/>
          </rPr>
          <t>Ô chỉ tiêu có định dạng số. Đơn vị tính x 1 (hoặc %)</t>
        </r>
      </text>
    </comment>
    <comment ref="A9" authorId="0" shapeId="0" xr:uid="{00000000-0006-0000-0800-00001A000000}">
      <text>
        <r>
          <rPr>
            <sz val="10"/>
            <rFont val="Arial"/>
            <family val="2"/>
          </rPr>
          <t>Ô chỉ tiêu có định dạng ký tự
Dữ liệu động đầu vào hợp lệ khi chỉ được thêm dòng trên ô này.</t>
        </r>
      </text>
    </comment>
    <comment ref="B9" authorId="0" shapeId="0" xr:uid="{00000000-0006-0000-0800-00001B000000}">
      <text>
        <r>
          <rPr>
            <sz val="10"/>
            <rFont val="Arial"/>
            <family val="2"/>
          </rPr>
          <t>Ô chỉ tiêu có định dạng ký tự
Dữ liệu động đầu vào hợp lệ khi chỉ được thêm dòng trên ô này.</t>
        </r>
      </text>
    </comment>
    <comment ref="C9" authorId="0" shapeId="0" xr:uid="{00000000-0006-0000-0800-00001C000000}">
      <text>
        <r>
          <rPr>
            <sz val="10"/>
            <rFont val="Arial"/>
            <family val="2"/>
          </rPr>
          <t>Ô chỉ tiêu có định dạng số. Đơn vị tính x 1 (hoặc %)
Dữ liệu động đầu vào hợp lệ khi chỉ được thêm dòng trên ô này.</t>
        </r>
      </text>
    </comment>
    <comment ref="D9" authorId="0" shapeId="0" xr:uid="{00000000-0006-0000-0800-00001D000000}">
      <text>
        <r>
          <rPr>
            <sz val="10"/>
            <rFont val="Arial"/>
            <family val="2"/>
          </rPr>
          <t>Ô chỉ tiêu có định dạng số. Đơn vị tính x 1 (hoặc %)
Dữ liệu động đầu vào hợp lệ khi chỉ được thêm dòng trên ô này.</t>
        </r>
      </text>
    </comment>
    <comment ref="E9" authorId="0" shapeId="0" xr:uid="{00000000-0006-0000-0800-00001E000000}">
      <text>
        <r>
          <rPr>
            <sz val="10"/>
            <rFont val="Arial"/>
            <family val="2"/>
          </rPr>
          <t>Ô chỉ tiêu có định dạng số. Đơn vị tính x 1 (hoặc %)
Dữ liệu động đầu vào hợp lệ khi chỉ được thêm dòng trên ô này.</t>
        </r>
      </text>
    </comment>
    <comment ref="F9" authorId="0" shapeId="0" xr:uid="{00000000-0006-0000-0800-00001F000000}">
      <text>
        <r>
          <rPr>
            <sz val="10"/>
            <rFont val="Arial"/>
            <family val="2"/>
          </rPr>
          <t>Ô chỉ tiêu có định dạng số. Đơn vị tính x 1 (hoặc %)
Dữ liệu động đầu vào hợp lệ khi chỉ được thêm dòng trên ô này.</t>
        </r>
      </text>
    </comment>
    <comment ref="G9" authorId="0" shapeId="0" xr:uid="{00000000-0006-0000-0800-000020000000}">
      <text>
        <r>
          <rPr>
            <sz val="10"/>
            <rFont val="Arial"/>
            <family val="2"/>
          </rPr>
          <t>Ô chỉ tiêu có định dạng số. Đơn vị tính x 1 (hoặc %)
Dữ liệu động đầu vào hợp lệ khi chỉ được thêm dòng trên ô này.</t>
        </r>
      </text>
    </comment>
    <comment ref="A11" authorId="0" shapeId="0" xr:uid="{00000000-0006-0000-0800-000021000000}">
      <text>
        <r>
          <rPr>
            <sz val="10"/>
            <rFont val="Arial"/>
            <family val="2"/>
          </rPr>
          <t>Ô chỉ tiêu có định dạng ký tự
Dữ liệu động đầu vào hợp lệ khi chỉ được thêm dòng trên ô này.</t>
        </r>
      </text>
    </comment>
    <comment ref="B11" authorId="0" shapeId="0" xr:uid="{00000000-0006-0000-0800-000022000000}">
      <text>
        <r>
          <rPr>
            <sz val="10"/>
            <rFont val="Arial"/>
            <family val="2"/>
          </rPr>
          <t>Ô chỉ tiêu có định dạng ký tự
Dữ liệu động đầu vào hợp lệ khi chỉ được thêm dòng trên ô này.</t>
        </r>
      </text>
    </comment>
    <comment ref="C11" authorId="0" shapeId="0" xr:uid="{00000000-0006-0000-0800-000023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800-000024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800-000025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800-000026000000}">
      <text>
        <r>
          <rPr>
            <sz val="10"/>
            <rFont val="Arial"/>
            <family val="2"/>
          </rPr>
          <t>Ô chỉ tiêu có định dạng số. Đơn vị tính x 1 (hoặc %)
Dữ liệu động đầu vào hợp lệ khi chỉ được thêm dòng trên ô này.</t>
        </r>
      </text>
    </comment>
    <comment ref="G11" authorId="0" shapeId="0" xr:uid="{00000000-0006-0000-0800-000027000000}">
      <text>
        <r>
          <rPr>
            <sz val="10"/>
            <rFont val="Arial"/>
            <family val="2"/>
          </rPr>
          <t>Ô chỉ tiêu có định dạng số. Đơn vị tính x 1 (hoặc %)
Dữ liệu động đầu vào hợp lệ khi chỉ được thêm dòng trên ô này.</t>
        </r>
      </text>
    </comment>
    <comment ref="A13" authorId="0" shapeId="0" xr:uid="{00000000-0006-0000-0800-000028000000}">
      <text>
        <r>
          <rPr>
            <sz val="10"/>
            <rFont val="Arial"/>
            <family val="2"/>
          </rPr>
          <t>Ô chỉ tiêu có định dạng ký tự
Dữ liệu động đầu vào hợp lệ khi chỉ được thêm dòng trên ô này.</t>
        </r>
      </text>
    </comment>
    <comment ref="B13" authorId="0" shapeId="0" xr:uid="{00000000-0006-0000-0800-000029000000}">
      <text>
        <r>
          <rPr>
            <sz val="10"/>
            <rFont val="Arial"/>
            <family val="2"/>
          </rPr>
          <t>Ô chỉ tiêu có định dạng ký tự
Dữ liệu động đầu vào hợp lệ khi chỉ được thêm dòng trên ô này.</t>
        </r>
      </text>
    </comment>
    <comment ref="C13" authorId="0" shapeId="0" xr:uid="{00000000-0006-0000-0800-00002A000000}">
      <text>
        <r>
          <rPr>
            <sz val="10"/>
            <rFont val="Arial"/>
            <family val="2"/>
          </rPr>
          <t>Ô chỉ tiêu có định dạng số. Đơn vị tính x 1 (hoặc %)
Dữ liệu động đầu vào hợp lệ khi chỉ được thêm dòng trên ô này.</t>
        </r>
      </text>
    </comment>
    <comment ref="D13" authorId="0" shapeId="0" xr:uid="{00000000-0006-0000-0800-00002B000000}">
      <text>
        <r>
          <rPr>
            <sz val="10"/>
            <rFont val="Arial"/>
            <family val="2"/>
          </rPr>
          <t>Ô chỉ tiêu có định dạng số. Đơn vị tính x 1 (hoặc %)
Dữ liệu động đầu vào hợp lệ khi chỉ được thêm dòng trên ô này.</t>
        </r>
      </text>
    </comment>
    <comment ref="E13" authorId="0" shapeId="0" xr:uid="{00000000-0006-0000-0800-00002C000000}">
      <text>
        <r>
          <rPr>
            <sz val="10"/>
            <rFont val="Arial"/>
            <family val="2"/>
          </rPr>
          <t>Ô chỉ tiêu có định dạng số. Đơn vị tính x 1 (hoặc %)
Dữ liệu động đầu vào hợp lệ khi chỉ được thêm dòng trên ô này.</t>
        </r>
      </text>
    </comment>
    <comment ref="F13" authorId="0" shapeId="0" xr:uid="{00000000-0006-0000-0800-00002D000000}">
      <text>
        <r>
          <rPr>
            <sz val="10"/>
            <rFont val="Arial"/>
            <family val="2"/>
          </rPr>
          <t>Ô chỉ tiêu có định dạng số. Đơn vị tính x 1 (hoặc %)
Dữ liệu động đầu vào hợp lệ khi chỉ được thêm dòng trên ô này.</t>
        </r>
      </text>
    </comment>
    <comment ref="G13" authorId="0" shapeId="0" xr:uid="{00000000-0006-0000-0800-00002E000000}">
      <text>
        <r>
          <rPr>
            <sz val="10"/>
            <rFont val="Arial"/>
            <family val="2"/>
          </rPr>
          <t>Ô chỉ tiêu có định dạng số. Đơn vị tính x 1 (hoặc %)
Dữ liệu động đầu vào hợp lệ khi chỉ được thêm dòng trên ô này.</t>
        </r>
      </text>
    </comment>
    <comment ref="A15" authorId="0" shapeId="0" xr:uid="{00000000-0006-0000-0800-00002F000000}">
      <text>
        <r>
          <rPr>
            <sz val="10"/>
            <rFont val="Arial"/>
            <family val="2"/>
          </rPr>
          <t>Ô chỉ tiêu có định dạng ký tự
Dữ liệu động đầu vào hợp lệ khi chỉ được thêm dòng trên ô này.</t>
        </r>
      </text>
    </comment>
    <comment ref="B15" authorId="0" shapeId="0" xr:uid="{00000000-0006-0000-0800-000030000000}">
      <text>
        <r>
          <rPr>
            <sz val="10"/>
            <rFont val="Arial"/>
            <family val="2"/>
          </rPr>
          <t>Ô chỉ tiêu có định dạng ký tự
Dữ liệu động đầu vào hợp lệ khi chỉ được thêm dòng trên ô này.</t>
        </r>
      </text>
    </comment>
    <comment ref="C15" authorId="0" shapeId="0" xr:uid="{00000000-0006-0000-0800-000031000000}">
      <text>
        <r>
          <rPr>
            <sz val="10"/>
            <rFont val="Arial"/>
            <family val="2"/>
          </rPr>
          <t>Ô chỉ tiêu có định dạng số. Đơn vị tính x 1 (hoặc %)
Dữ liệu động đầu vào hợp lệ khi chỉ được thêm dòng trên ô này.</t>
        </r>
      </text>
    </comment>
    <comment ref="D15" authorId="0" shapeId="0" xr:uid="{00000000-0006-0000-0800-000032000000}">
      <text>
        <r>
          <rPr>
            <sz val="10"/>
            <rFont val="Arial"/>
            <family val="2"/>
          </rPr>
          <t>Ô chỉ tiêu có định dạng số. Đơn vị tính x 1 (hoặc %)
Dữ liệu động đầu vào hợp lệ khi chỉ được thêm dòng trên ô này.</t>
        </r>
      </text>
    </comment>
    <comment ref="E15" authorId="0" shapeId="0" xr:uid="{00000000-0006-0000-0800-000033000000}">
      <text>
        <r>
          <rPr>
            <sz val="10"/>
            <rFont val="Arial"/>
            <family val="2"/>
          </rPr>
          <t>Ô chỉ tiêu có định dạng số. Đơn vị tính x 1 (hoặc %)
Dữ liệu động đầu vào hợp lệ khi chỉ được thêm dòng trên ô này.</t>
        </r>
      </text>
    </comment>
    <comment ref="F15" authorId="0" shapeId="0" xr:uid="{00000000-0006-0000-0800-000034000000}">
      <text>
        <r>
          <rPr>
            <sz val="10"/>
            <rFont val="Arial"/>
            <family val="2"/>
          </rPr>
          <t>Ô chỉ tiêu có định dạng số. Đơn vị tính x 1 (hoặc %)
Dữ liệu động đầu vào hợp lệ khi chỉ được thêm dòng trên ô này.</t>
        </r>
      </text>
    </comment>
    <comment ref="G15" authorId="0" shapeId="0" xr:uid="{00000000-0006-0000-0800-000035000000}">
      <text>
        <r>
          <rPr>
            <sz val="10"/>
            <rFont val="Arial"/>
            <family val="2"/>
          </rPr>
          <t>Ô chỉ tiêu có định dạng số. Đơn vị tính x 1 (hoặc %)
Dữ liệu động đầu vào hợp lệ khi chỉ được thêm dòng trên ô này.</t>
        </r>
      </text>
    </comment>
    <comment ref="A17" authorId="0" shapeId="0" xr:uid="{00000000-0006-0000-0800-000036000000}">
      <text>
        <r>
          <rPr>
            <sz val="10"/>
            <rFont val="Arial"/>
            <family val="2"/>
          </rPr>
          <t>Ô chỉ tiêu có định dạng ký tự
Dữ liệu động đầu vào hợp lệ khi chỉ được thêm dòng trên ô này.</t>
        </r>
      </text>
    </comment>
    <comment ref="B17" authorId="0" shapeId="0" xr:uid="{00000000-0006-0000-0800-000037000000}">
      <text>
        <r>
          <rPr>
            <sz val="10"/>
            <rFont val="Arial"/>
            <family val="2"/>
          </rPr>
          <t>Ô chỉ tiêu có định dạng ký tự
Dữ liệu động đầu vào hợp lệ khi chỉ được thêm dòng trên ô này.</t>
        </r>
      </text>
    </comment>
    <comment ref="C17" authorId="0" shapeId="0" xr:uid="{00000000-0006-0000-0800-000038000000}">
      <text>
        <r>
          <rPr>
            <sz val="10"/>
            <rFont val="Arial"/>
            <family val="2"/>
          </rPr>
          <t>Ô chỉ tiêu có định dạng số. Đơn vị tính x 1 (hoặc %)
Dữ liệu động đầu vào hợp lệ khi chỉ được thêm dòng trên ô này.</t>
        </r>
      </text>
    </comment>
    <comment ref="D17" authorId="0" shapeId="0" xr:uid="{00000000-0006-0000-0800-000039000000}">
      <text>
        <r>
          <rPr>
            <sz val="10"/>
            <rFont val="Arial"/>
            <family val="2"/>
          </rPr>
          <t>Ô chỉ tiêu có định dạng số. Đơn vị tính x 1 (hoặc %)
Dữ liệu động đầu vào hợp lệ khi chỉ được thêm dòng trên ô này.</t>
        </r>
      </text>
    </comment>
    <comment ref="E17" authorId="0" shapeId="0" xr:uid="{00000000-0006-0000-0800-00003A000000}">
      <text>
        <r>
          <rPr>
            <sz val="10"/>
            <rFont val="Arial"/>
            <family val="2"/>
          </rPr>
          <t>Ô chỉ tiêu có định dạng số. Đơn vị tính x 1 (hoặc %)
Dữ liệu động đầu vào hợp lệ khi chỉ được thêm dòng trên ô này.</t>
        </r>
      </text>
    </comment>
    <comment ref="F17" authorId="0" shapeId="0" xr:uid="{00000000-0006-0000-0800-00003B000000}">
      <text>
        <r>
          <rPr>
            <sz val="10"/>
            <rFont val="Arial"/>
            <family val="2"/>
          </rPr>
          <t>Ô chỉ tiêu có định dạng số. Đơn vị tính x 1 (hoặc %)
Dữ liệu động đầu vào hợp lệ khi chỉ được thêm dòng trên ô này.</t>
        </r>
      </text>
    </comment>
    <comment ref="G17" authorId="0" shapeId="0" xr:uid="{00000000-0006-0000-0800-00003C000000}">
      <text>
        <r>
          <rPr>
            <sz val="10"/>
            <rFont val="Arial"/>
            <family val="2"/>
          </rPr>
          <t>Ô chỉ tiêu có định dạng số. Đơn vị tính x 1 (hoặc %)
Dữ liệu động đầu vào hợp lệ khi chỉ được thêm dòng trên ô này.</t>
        </r>
      </text>
    </comment>
    <comment ref="A19" authorId="0" shapeId="0" xr:uid="{00000000-0006-0000-0800-00003D000000}">
      <text>
        <r>
          <rPr>
            <sz val="10"/>
            <rFont val="Arial"/>
            <family val="2"/>
          </rPr>
          <t>Ô chỉ tiêu có định dạng ký tự
Dữ liệu động đầu vào hợp lệ khi chỉ được thêm dòng trên ô này.</t>
        </r>
      </text>
    </comment>
    <comment ref="B19" authorId="0" shapeId="0" xr:uid="{00000000-0006-0000-0800-00003E000000}">
      <text>
        <r>
          <rPr>
            <sz val="10"/>
            <rFont val="Arial"/>
            <family val="2"/>
          </rPr>
          <t>Ô chỉ tiêu có định dạng ký tự
Dữ liệu động đầu vào hợp lệ khi chỉ được thêm dòng trên ô này.</t>
        </r>
      </text>
    </comment>
    <comment ref="C19" authorId="0" shapeId="0" xr:uid="{00000000-0006-0000-0800-00003F000000}">
      <text>
        <r>
          <rPr>
            <sz val="10"/>
            <rFont val="Arial"/>
            <family val="2"/>
          </rPr>
          <t>Ô chỉ tiêu có định dạng số. Đơn vị tính x 1 (hoặc %)
Dữ liệu động đầu vào hợp lệ khi chỉ được thêm dòng trên ô này.</t>
        </r>
      </text>
    </comment>
    <comment ref="D19" authorId="0" shapeId="0" xr:uid="{00000000-0006-0000-0800-000040000000}">
      <text>
        <r>
          <rPr>
            <sz val="10"/>
            <rFont val="Arial"/>
            <family val="2"/>
          </rPr>
          <t>Ô chỉ tiêu có định dạng số. Đơn vị tính x 1 (hoặc %)
Dữ liệu động đầu vào hợp lệ khi chỉ được thêm dòng trên ô này.</t>
        </r>
      </text>
    </comment>
    <comment ref="E19" authorId="0" shapeId="0" xr:uid="{00000000-0006-0000-0800-000041000000}">
      <text>
        <r>
          <rPr>
            <sz val="10"/>
            <rFont val="Arial"/>
            <family val="2"/>
          </rPr>
          <t>Ô chỉ tiêu có định dạng số. Đơn vị tính x 1 (hoặc %)
Dữ liệu động đầu vào hợp lệ khi chỉ được thêm dòng trên ô này.</t>
        </r>
      </text>
    </comment>
    <comment ref="F19" authorId="0" shapeId="0" xr:uid="{00000000-0006-0000-0800-000042000000}">
      <text>
        <r>
          <rPr>
            <sz val="10"/>
            <rFont val="Arial"/>
            <family val="2"/>
          </rPr>
          <t>Ô chỉ tiêu có định dạng số. Đơn vị tính x 1 (hoặc %)
Dữ liệu động đầu vào hợp lệ khi chỉ được thêm dòng trên ô này.</t>
        </r>
      </text>
    </comment>
    <comment ref="G19" authorId="0" shapeId="0" xr:uid="{00000000-0006-0000-0800-000043000000}">
      <text>
        <r>
          <rPr>
            <sz val="10"/>
            <rFont val="Arial"/>
            <family val="2"/>
          </rPr>
          <t>Ô chỉ tiêu có định dạng số. Đơn vị tính x 1 (hoặc %)
Dữ liệu động đầu vào hợp lệ khi chỉ được thêm dòng trên ô này.</t>
        </r>
      </text>
    </comment>
    <comment ref="C20" authorId="0" shapeId="0" xr:uid="{00000000-0006-0000-0800-000044000000}">
      <text>
        <r>
          <rPr>
            <sz val="10"/>
            <rFont val="Arial"/>
            <family val="2"/>
          </rPr>
          <t>Ô chỉ tiêu có định dạng số. Đơn vị tính x 1 (hoặc %)</t>
        </r>
      </text>
    </comment>
    <comment ref="D20" authorId="0" shapeId="0" xr:uid="{00000000-0006-0000-0800-000045000000}">
      <text>
        <r>
          <rPr>
            <sz val="10"/>
            <rFont val="Arial"/>
            <family val="2"/>
          </rPr>
          <t>Ô chỉ tiêu có định dạng số. Đơn vị tính x 1 (hoặc %)</t>
        </r>
      </text>
    </comment>
    <comment ref="E20" authorId="0" shapeId="0" xr:uid="{00000000-0006-0000-0800-000046000000}">
      <text>
        <r>
          <rPr>
            <sz val="10"/>
            <rFont val="Arial"/>
            <family val="2"/>
          </rPr>
          <t>Ô chỉ tiêu có định dạng số. Đơn vị tính x 1 (hoặc %)</t>
        </r>
      </text>
    </comment>
    <comment ref="F20" authorId="0" shapeId="0" xr:uid="{00000000-0006-0000-0800-000047000000}">
      <text>
        <r>
          <rPr>
            <sz val="10"/>
            <rFont val="Arial"/>
            <family val="2"/>
          </rPr>
          <t>Ô chỉ tiêu có định dạng số. Đơn vị tính x 1 (hoặc %)</t>
        </r>
      </text>
    </comment>
    <comment ref="G20" authorId="0" shapeId="0" xr:uid="{00000000-0006-0000-0800-000048000000}">
      <text>
        <r>
          <rPr>
            <sz val="10"/>
            <rFont val="Arial"/>
            <family val="2"/>
          </rPr>
          <t>Ô chỉ tiêu có định dạng số. Đơn vị tính x 1 (hoặc %)</t>
        </r>
      </text>
    </comment>
    <comment ref="C21" authorId="0" shapeId="0" xr:uid="{00000000-0006-0000-0800-000049000000}">
      <text>
        <r>
          <rPr>
            <sz val="10"/>
            <rFont val="Arial"/>
            <family val="2"/>
          </rPr>
          <t>Ô chỉ tiêu có định dạng số. Đơn vị tính x 1 (hoặc %)</t>
        </r>
      </text>
    </comment>
    <comment ref="D21" authorId="0" shapeId="0" xr:uid="{00000000-0006-0000-0800-00004A000000}">
      <text>
        <r>
          <rPr>
            <sz val="10"/>
            <rFont val="Arial"/>
            <family val="2"/>
          </rPr>
          <t>Ô chỉ tiêu có định dạng số. Đơn vị tính x 1 (hoặc %)</t>
        </r>
      </text>
    </comment>
    <comment ref="E21" authorId="0" shapeId="0" xr:uid="{00000000-0006-0000-0800-00004B000000}">
      <text>
        <r>
          <rPr>
            <sz val="10"/>
            <rFont val="Arial"/>
            <family val="2"/>
          </rPr>
          <t>Ô chỉ tiêu có định dạng số. Đơn vị tính x 1 (hoặc %)</t>
        </r>
      </text>
    </comment>
    <comment ref="F21" authorId="0" shapeId="0" xr:uid="{00000000-0006-0000-0800-00004C000000}">
      <text>
        <r>
          <rPr>
            <sz val="10"/>
            <rFont val="Arial"/>
            <family val="2"/>
          </rPr>
          <t>Ô chỉ tiêu có định dạng số. Đơn vị tính x 1 (hoặc %)</t>
        </r>
      </text>
    </comment>
    <comment ref="G21" authorId="0" shapeId="0" xr:uid="{00000000-0006-0000-0800-00004D000000}">
      <text>
        <r>
          <rPr>
            <sz val="10"/>
            <rFont val="Arial"/>
            <family val="2"/>
          </rPr>
          <t>Ô chỉ tiêu có định dạng số. Đơn vị tính x 1 (hoặc %)</t>
        </r>
      </text>
    </comment>
    <comment ref="A23" authorId="0" shapeId="0" xr:uid="{00000000-0006-0000-0800-00004E000000}">
      <text>
        <r>
          <rPr>
            <sz val="10"/>
            <rFont val="Arial"/>
            <family val="2"/>
          </rPr>
          <t>Ô chỉ tiêu có định dạng ký tự
Dữ liệu động đầu vào hợp lệ khi chỉ được thêm dòng trên ô này.</t>
        </r>
      </text>
    </comment>
    <comment ref="B23" authorId="0" shapeId="0" xr:uid="{00000000-0006-0000-0800-00004F000000}">
      <text>
        <r>
          <rPr>
            <sz val="10"/>
            <rFont val="Arial"/>
            <family val="2"/>
          </rPr>
          <t>Ô chỉ tiêu có định dạng ký tự
Dữ liệu động đầu vào hợp lệ khi chỉ được thêm dòng trên ô này.</t>
        </r>
      </text>
    </comment>
    <comment ref="C23" authorId="0" shapeId="0" xr:uid="{00000000-0006-0000-0800-000050000000}">
      <text>
        <r>
          <rPr>
            <sz val="10"/>
            <rFont val="Arial"/>
            <family val="2"/>
          </rPr>
          <t>Ô chỉ tiêu có định dạng số. Đơn vị tính x 1 (hoặc %)
Dữ liệu động đầu vào hợp lệ khi chỉ được thêm dòng trên ô này.</t>
        </r>
      </text>
    </comment>
    <comment ref="D23" authorId="0" shapeId="0" xr:uid="{00000000-0006-0000-0800-000051000000}">
      <text>
        <r>
          <rPr>
            <sz val="10"/>
            <rFont val="Arial"/>
            <family val="2"/>
          </rPr>
          <t>Ô chỉ tiêu có định dạng số. Đơn vị tính x 1 (hoặc %)
Dữ liệu động đầu vào hợp lệ khi chỉ được thêm dòng trên ô này.</t>
        </r>
      </text>
    </comment>
    <comment ref="E23" authorId="0" shapeId="0" xr:uid="{00000000-0006-0000-0800-000052000000}">
      <text>
        <r>
          <rPr>
            <sz val="10"/>
            <rFont val="Arial"/>
            <family val="2"/>
          </rPr>
          <t>Ô chỉ tiêu có định dạng số. Đơn vị tính x 1 (hoặc %)
Dữ liệu động đầu vào hợp lệ khi chỉ được thêm dòng trên ô này.</t>
        </r>
      </text>
    </comment>
    <comment ref="F23" authorId="0" shapeId="0" xr:uid="{00000000-0006-0000-0800-000053000000}">
      <text>
        <r>
          <rPr>
            <sz val="10"/>
            <rFont val="Arial"/>
            <family val="2"/>
          </rPr>
          <t>Ô chỉ tiêu có định dạng số. Đơn vị tính x 1 (hoặc %)
Dữ liệu động đầu vào hợp lệ khi chỉ được thêm dòng trên ô này.</t>
        </r>
      </text>
    </comment>
    <comment ref="G23" authorId="0" shapeId="0" xr:uid="{00000000-0006-0000-0800-000054000000}">
      <text>
        <r>
          <rPr>
            <sz val="10"/>
            <rFont val="Arial"/>
            <family val="2"/>
          </rPr>
          <t>Ô chỉ tiêu có định dạng số. Đơn vị tính x 1 (hoặc %)
Dữ liệu động đầu vào hợp lệ khi chỉ được thêm dòng trên ô này.</t>
        </r>
      </text>
    </comment>
    <comment ref="C24" authorId="0" shapeId="0" xr:uid="{00000000-0006-0000-0800-000055000000}">
      <text>
        <r>
          <rPr>
            <sz val="10"/>
            <rFont val="Arial"/>
            <family val="2"/>
          </rPr>
          <t>Ô chỉ tiêu có định dạng số. Đơn vị tính x 1 (hoặc %)</t>
        </r>
      </text>
    </comment>
    <comment ref="D24" authorId="0" shapeId="0" xr:uid="{00000000-0006-0000-0800-000056000000}">
      <text>
        <r>
          <rPr>
            <sz val="10"/>
            <rFont val="Arial"/>
            <family val="2"/>
          </rPr>
          <t>Ô chỉ tiêu có định dạng số. Đơn vị tính x 1 (hoặc %)</t>
        </r>
      </text>
    </comment>
    <comment ref="E24" authorId="0" shapeId="0" xr:uid="{00000000-0006-0000-0800-000057000000}">
      <text>
        <r>
          <rPr>
            <sz val="10"/>
            <rFont val="Arial"/>
            <family val="2"/>
          </rPr>
          <t>Ô chỉ tiêu có định dạng số. Đơn vị tính x 1 (hoặc %)</t>
        </r>
      </text>
    </comment>
    <comment ref="F24" authorId="0" shapeId="0" xr:uid="{00000000-0006-0000-0800-000058000000}">
      <text>
        <r>
          <rPr>
            <sz val="10"/>
            <rFont val="Arial"/>
            <family val="2"/>
          </rPr>
          <t>Ô chỉ tiêu có định dạng số. Đơn vị tính x 1 (hoặc %)</t>
        </r>
      </text>
    </comment>
    <comment ref="G24" authorId="0" shapeId="0" xr:uid="{00000000-0006-0000-0800-000059000000}">
      <text>
        <r>
          <rPr>
            <sz val="10"/>
            <rFont val="Arial"/>
            <family val="2"/>
          </rPr>
          <t>Ô chỉ tiêu có định dạng số. Đơn vị tính x 1 (hoặc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900-000001000000}">
      <text>
        <r>
          <rPr>
            <sz val="10"/>
            <rFont val="Arial"/>
            <family val="2"/>
          </rPr>
          <t>Ô chỉ tiêu có định dạng số. Đơn vị tính x 1 (hoặc %)</t>
        </r>
      </text>
    </comment>
    <comment ref="D3" authorId="0" shapeId="0" xr:uid="{00000000-0006-0000-0900-000002000000}">
      <text>
        <r>
          <rPr>
            <sz val="10"/>
            <rFont val="Arial"/>
            <family val="2"/>
          </rPr>
          <t>Ô chỉ tiêu có định dạng số. Đơn vị tính x 1 (hoặc %)</t>
        </r>
      </text>
    </comment>
    <comment ref="E3" authorId="0" shapeId="0" xr:uid="{00000000-0006-0000-0900-000003000000}">
      <text>
        <r>
          <rPr>
            <sz val="10"/>
            <rFont val="Arial"/>
            <family val="2"/>
          </rPr>
          <t>Ô chỉ tiêu có định dạng số. Đơn vị tính x 1 (hoặc %)</t>
        </r>
      </text>
    </comment>
    <comment ref="F3" authorId="0" shapeId="0" xr:uid="{00000000-0006-0000-0900-000004000000}">
      <text>
        <r>
          <rPr>
            <sz val="10"/>
            <rFont val="Arial"/>
            <family val="2"/>
          </rPr>
          <t>Ô chỉ tiêu có định dạng số. Đơn vị tính x 1 (hoặc %)</t>
        </r>
      </text>
    </comment>
    <comment ref="G3" authorId="0" shapeId="0" xr:uid="{00000000-0006-0000-0900-000005000000}">
      <text>
        <r>
          <rPr>
            <sz val="10"/>
            <rFont val="Arial"/>
            <family val="2"/>
          </rPr>
          <t>Ô chỉ tiêu có định dạng số. Đơn vị tính x 1 (hoặc %)</t>
        </r>
      </text>
    </comment>
    <comment ref="C4" authorId="0" shapeId="0" xr:uid="{00000000-0006-0000-0900-000006000000}">
      <text>
        <r>
          <rPr>
            <sz val="10"/>
            <rFont val="Arial"/>
            <family val="2"/>
          </rPr>
          <t>Ô chỉ tiêu có định dạng số. Đơn vị tính x 1 (hoặc %)</t>
        </r>
      </text>
    </comment>
    <comment ref="D4" authorId="0" shapeId="0" xr:uid="{00000000-0006-0000-0900-000007000000}">
      <text>
        <r>
          <rPr>
            <sz val="10"/>
            <rFont val="Arial"/>
            <family val="2"/>
          </rPr>
          <t>Ô chỉ tiêu có định dạng số. Đơn vị tính x 1 (hoặc %)</t>
        </r>
      </text>
    </comment>
    <comment ref="E4" authorId="0" shapeId="0" xr:uid="{00000000-0006-0000-0900-000008000000}">
      <text>
        <r>
          <rPr>
            <sz val="10"/>
            <rFont val="Arial"/>
            <family val="2"/>
          </rPr>
          <t>Ô chỉ tiêu có định dạng số. Đơn vị tính x 1 (hoặc %)</t>
        </r>
      </text>
    </comment>
    <comment ref="F4" authorId="0" shapeId="0" xr:uid="{00000000-0006-0000-0900-000009000000}">
      <text>
        <r>
          <rPr>
            <sz val="10"/>
            <rFont val="Arial"/>
            <family val="2"/>
          </rPr>
          <t>Ô chỉ tiêu có định dạng số. Đơn vị tính x 1 (hoặc %)</t>
        </r>
      </text>
    </comment>
    <comment ref="G4" authorId="0" shapeId="0" xr:uid="{00000000-0006-0000-0900-00000A000000}">
      <text>
        <r>
          <rPr>
            <sz val="10"/>
            <rFont val="Arial"/>
            <family val="2"/>
          </rPr>
          <t>Ô chỉ tiêu có định dạng số. Đơn vị tính x 1 (hoặc %)</t>
        </r>
      </text>
    </comment>
    <comment ref="C5" authorId="0" shapeId="0" xr:uid="{00000000-0006-0000-0900-00000B000000}">
      <text>
        <r>
          <rPr>
            <sz val="10"/>
            <rFont val="Arial"/>
            <family val="2"/>
          </rPr>
          <t>Ô chỉ tiêu có định dạng số. Đơn vị tính x 1 (hoặc %)</t>
        </r>
      </text>
    </comment>
    <comment ref="D5" authorId="0" shapeId="0" xr:uid="{00000000-0006-0000-0900-00000C000000}">
      <text>
        <r>
          <rPr>
            <sz val="10"/>
            <rFont val="Arial"/>
            <family val="2"/>
          </rPr>
          <t>Ô chỉ tiêu có định dạng số. Đơn vị tính x 1 (hoặc %)</t>
        </r>
      </text>
    </comment>
    <comment ref="E5" authorId="0" shapeId="0" xr:uid="{00000000-0006-0000-0900-00000D000000}">
      <text>
        <r>
          <rPr>
            <sz val="10"/>
            <rFont val="Arial"/>
            <family val="2"/>
          </rPr>
          <t>Ô chỉ tiêu có định dạng số. Đơn vị tính x 1 (hoặc %)</t>
        </r>
      </text>
    </comment>
    <comment ref="F5" authorId="0" shapeId="0" xr:uid="{00000000-0006-0000-0900-00000E000000}">
      <text>
        <r>
          <rPr>
            <sz val="10"/>
            <rFont val="Arial"/>
            <family val="2"/>
          </rPr>
          <t>Ô chỉ tiêu có định dạng số. Đơn vị tính x 1 (hoặc %)</t>
        </r>
      </text>
    </comment>
    <comment ref="G5" authorId="0" shapeId="0" xr:uid="{00000000-0006-0000-0900-00000F000000}">
      <text>
        <r>
          <rPr>
            <sz val="10"/>
            <rFont val="Arial"/>
            <family val="2"/>
          </rPr>
          <t>Ô chỉ tiêu có định dạng số. Đơn vị tính x 1 (hoặc %)</t>
        </r>
      </text>
    </comment>
    <comment ref="C6" authorId="0" shapeId="0" xr:uid="{00000000-0006-0000-0900-000010000000}">
      <text>
        <r>
          <rPr>
            <sz val="10"/>
            <rFont val="Arial"/>
            <family val="2"/>
          </rPr>
          <t>Ô chỉ tiêu có định dạng số. Đơn vị tính x 1 (hoặc %)</t>
        </r>
      </text>
    </comment>
    <comment ref="D6" authorId="0" shapeId="0" xr:uid="{00000000-0006-0000-0900-000011000000}">
      <text>
        <r>
          <rPr>
            <sz val="10"/>
            <rFont val="Arial"/>
            <family val="2"/>
          </rPr>
          <t>Ô chỉ tiêu có định dạng số. Đơn vị tính x 1 (hoặc %)</t>
        </r>
      </text>
    </comment>
    <comment ref="E6" authorId="0" shapeId="0" xr:uid="{00000000-0006-0000-0900-000012000000}">
      <text>
        <r>
          <rPr>
            <sz val="10"/>
            <rFont val="Arial"/>
            <family val="2"/>
          </rPr>
          <t>Ô chỉ tiêu có định dạng số. Đơn vị tính x 1 (hoặc %)</t>
        </r>
      </text>
    </comment>
    <comment ref="F6" authorId="0" shapeId="0" xr:uid="{00000000-0006-0000-0900-000013000000}">
      <text>
        <r>
          <rPr>
            <sz val="10"/>
            <rFont val="Arial"/>
            <family val="2"/>
          </rPr>
          <t>Ô chỉ tiêu có định dạng số. Đơn vị tính x 1 (hoặc %)</t>
        </r>
      </text>
    </comment>
    <comment ref="G6" authorId="0" shapeId="0" xr:uid="{00000000-0006-0000-0900-000014000000}">
      <text>
        <r>
          <rPr>
            <sz val="10"/>
            <rFont val="Arial"/>
            <family val="2"/>
          </rPr>
          <t>Ô chỉ tiêu có định dạng số. Đơn vị tính x 1 (hoặc %)</t>
        </r>
      </text>
    </comment>
    <comment ref="A8" authorId="0" shapeId="0" xr:uid="{00000000-0006-0000-0900-000015000000}">
      <text>
        <r>
          <rPr>
            <sz val="10"/>
            <rFont val="Arial"/>
            <family val="2"/>
          </rPr>
          <t>Ô chỉ tiêu có định dạng ký tự
Dữ liệu động đầu vào hợp lệ khi chỉ được thêm dòng trên ô này.</t>
        </r>
      </text>
    </comment>
    <comment ref="B8" authorId="0" shapeId="0" xr:uid="{00000000-0006-0000-0900-000016000000}">
      <text>
        <r>
          <rPr>
            <sz val="10"/>
            <rFont val="Arial"/>
            <family val="2"/>
          </rPr>
          <t>Ô chỉ tiêu có định dạng ký tự
Dữ liệu động đầu vào hợp lệ khi chỉ được thêm dòng trên ô này.</t>
        </r>
      </text>
    </comment>
    <comment ref="C8" authorId="0" shapeId="0" xr:uid="{00000000-0006-0000-0900-000017000000}">
      <text>
        <r>
          <rPr>
            <sz val="10"/>
            <rFont val="Arial"/>
            <family val="2"/>
          </rPr>
          <t>Ô chỉ tiêu có định dạng số. Đơn vị tính x 1 (hoặc %)
Dữ liệu động đầu vào hợp lệ khi chỉ được thêm dòng trên ô này.</t>
        </r>
      </text>
    </comment>
    <comment ref="D8" authorId="0" shapeId="0" xr:uid="{00000000-0006-0000-0900-000018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900-000019000000}">
      <text>
        <r>
          <rPr>
            <sz val="10"/>
            <rFont val="Arial"/>
            <family val="2"/>
          </rPr>
          <t>Ô chỉ tiêu có định dạng số. Đơn vị tính x 1 (hoặc %)
Dữ liệu động đầu vào hợp lệ khi chỉ được thêm dòng trên ô này.</t>
        </r>
      </text>
    </comment>
    <comment ref="F8" authorId="0" shapeId="0" xr:uid="{00000000-0006-0000-0900-00001A000000}">
      <text>
        <r>
          <rPr>
            <sz val="10"/>
            <rFont val="Arial"/>
            <family val="2"/>
          </rPr>
          <t>Ô chỉ tiêu có định dạng số. Đơn vị tính x 1 (hoặc %)
Dữ liệu động đầu vào hợp lệ khi chỉ được thêm dòng trên ô này.</t>
        </r>
      </text>
    </comment>
    <comment ref="G8" authorId="0" shapeId="0" xr:uid="{00000000-0006-0000-0900-00001B000000}">
      <text>
        <r>
          <rPr>
            <sz val="10"/>
            <rFont val="Arial"/>
            <family val="2"/>
          </rPr>
          <t>Ô chỉ tiêu có định dạng số. Đơn vị tính x 1 (hoặc %)
Dữ liệu động đầu vào hợp lệ khi chỉ được thêm dòng trên ô này.</t>
        </r>
      </text>
    </comment>
    <comment ref="C9" authorId="0" shapeId="0" xr:uid="{00000000-0006-0000-0900-00001C000000}">
      <text>
        <r>
          <rPr>
            <sz val="10"/>
            <rFont val="Arial"/>
            <family val="2"/>
          </rPr>
          <t>Ô chỉ tiêu có định dạng số. Đơn vị tính x 1 (hoặc %)</t>
        </r>
      </text>
    </comment>
    <comment ref="D9" authorId="0" shapeId="0" xr:uid="{00000000-0006-0000-0900-00001D000000}">
      <text>
        <r>
          <rPr>
            <sz val="10"/>
            <rFont val="Arial"/>
            <family val="2"/>
          </rPr>
          <t>Ô chỉ tiêu có định dạng số. Đơn vị tính x 1 (hoặc %)</t>
        </r>
      </text>
    </comment>
    <comment ref="E9" authorId="0" shapeId="0" xr:uid="{00000000-0006-0000-0900-00001E000000}">
      <text>
        <r>
          <rPr>
            <sz val="10"/>
            <rFont val="Arial"/>
            <family val="2"/>
          </rPr>
          <t>Ô chỉ tiêu có định dạng số. Đơn vị tính x 1 (hoặc %)</t>
        </r>
      </text>
    </comment>
    <comment ref="F9" authorId="0" shapeId="0" xr:uid="{00000000-0006-0000-0900-00001F000000}">
      <text>
        <r>
          <rPr>
            <sz val="10"/>
            <rFont val="Arial"/>
            <family val="2"/>
          </rPr>
          <t>Ô chỉ tiêu có định dạng số. Đơn vị tính x 1 (hoặc %)</t>
        </r>
      </text>
    </comment>
    <comment ref="G9" authorId="0" shapeId="0" xr:uid="{00000000-0006-0000-0900-000020000000}">
      <text>
        <r>
          <rPr>
            <sz val="10"/>
            <rFont val="Arial"/>
            <family val="2"/>
          </rPr>
          <t>Ô chỉ tiêu có định dạng số. Đơn vị tính x 1 (hoặc %)</t>
        </r>
      </text>
    </comment>
    <comment ref="A11" authorId="0" shapeId="0" xr:uid="{00000000-0006-0000-0900-000021000000}">
      <text>
        <r>
          <rPr>
            <sz val="10"/>
            <rFont val="Arial"/>
            <family val="2"/>
          </rPr>
          <t>Ô chỉ tiêu có định dạng ký tự
Dữ liệu động đầu vào hợp lệ khi chỉ được thêm dòng trên ô này.</t>
        </r>
      </text>
    </comment>
    <comment ref="B11" authorId="0" shapeId="0" xr:uid="{00000000-0006-0000-0900-000022000000}">
      <text>
        <r>
          <rPr>
            <sz val="10"/>
            <rFont val="Arial"/>
            <family val="2"/>
          </rPr>
          <t>Ô chỉ tiêu có định dạng ký tự
Dữ liệu động đầu vào hợp lệ khi chỉ được thêm dòng trên ô này.</t>
        </r>
      </text>
    </comment>
    <comment ref="C11" authorId="0" shapeId="0" xr:uid="{00000000-0006-0000-0900-000023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900-000024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900-000025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900-000026000000}">
      <text>
        <r>
          <rPr>
            <sz val="10"/>
            <rFont val="Arial"/>
            <family val="2"/>
          </rPr>
          <t>Ô chỉ tiêu có định dạng số. Đơn vị tính x 1 (hoặc %)
Dữ liệu động đầu vào hợp lệ khi chỉ được thêm dòng trên ô này.</t>
        </r>
      </text>
    </comment>
    <comment ref="G11" authorId="0" shapeId="0" xr:uid="{00000000-0006-0000-0900-000027000000}">
      <text>
        <r>
          <rPr>
            <sz val="10"/>
            <rFont val="Arial"/>
            <family val="2"/>
          </rPr>
          <t>Ô chỉ tiêu có định dạng số. Đơn vị tính x 1 (hoặc %)
Dữ liệu động đầu vào hợp lệ khi chỉ được thêm dòng trên ô này.</t>
        </r>
      </text>
    </comment>
    <comment ref="A13" authorId="0" shapeId="0" xr:uid="{00000000-0006-0000-0900-000028000000}">
      <text>
        <r>
          <rPr>
            <sz val="10"/>
            <rFont val="Arial"/>
            <family val="2"/>
          </rPr>
          <t>Ô chỉ tiêu có định dạng ký tự
Dữ liệu động đầu vào hợp lệ khi chỉ được thêm dòng trên ô này.</t>
        </r>
      </text>
    </comment>
    <comment ref="B13" authorId="0" shapeId="0" xr:uid="{00000000-0006-0000-0900-000029000000}">
      <text>
        <r>
          <rPr>
            <sz val="10"/>
            <rFont val="Arial"/>
            <family val="2"/>
          </rPr>
          <t>Ô chỉ tiêu có định dạng ký tự
Dữ liệu động đầu vào hợp lệ khi chỉ được thêm dòng trên ô này.</t>
        </r>
      </text>
    </comment>
    <comment ref="C13" authorId="0" shapeId="0" xr:uid="{00000000-0006-0000-0900-00002A000000}">
      <text>
        <r>
          <rPr>
            <sz val="10"/>
            <rFont val="Arial"/>
            <family val="2"/>
          </rPr>
          <t>Ô chỉ tiêu có định dạng số. Đơn vị tính x 1 (hoặc %)
Dữ liệu động đầu vào hợp lệ khi chỉ được thêm dòng trên ô này.</t>
        </r>
      </text>
    </comment>
    <comment ref="D13" authorId="0" shapeId="0" xr:uid="{00000000-0006-0000-0900-00002B000000}">
      <text>
        <r>
          <rPr>
            <sz val="10"/>
            <rFont val="Arial"/>
            <family val="2"/>
          </rPr>
          <t>Ô chỉ tiêu có định dạng số. Đơn vị tính x 1 (hoặc %)
Dữ liệu động đầu vào hợp lệ khi chỉ được thêm dòng trên ô này.</t>
        </r>
      </text>
    </comment>
    <comment ref="E13" authorId="0" shapeId="0" xr:uid="{00000000-0006-0000-0900-00002C000000}">
      <text>
        <r>
          <rPr>
            <sz val="10"/>
            <rFont val="Arial"/>
            <family val="2"/>
          </rPr>
          <t>Ô chỉ tiêu có định dạng số. Đơn vị tính x 1 (hoặc %)
Dữ liệu động đầu vào hợp lệ khi chỉ được thêm dòng trên ô này.</t>
        </r>
      </text>
    </comment>
    <comment ref="F13" authorId="0" shapeId="0" xr:uid="{00000000-0006-0000-0900-00002D000000}">
      <text>
        <r>
          <rPr>
            <sz val="10"/>
            <rFont val="Arial"/>
            <family val="2"/>
          </rPr>
          <t>Ô chỉ tiêu có định dạng số. Đơn vị tính x 1 (hoặc %)
Dữ liệu động đầu vào hợp lệ khi chỉ được thêm dòng trên ô này.</t>
        </r>
      </text>
    </comment>
    <comment ref="G13" authorId="0" shapeId="0" xr:uid="{00000000-0006-0000-0900-00002E000000}">
      <text>
        <r>
          <rPr>
            <sz val="10"/>
            <rFont val="Arial"/>
            <family val="2"/>
          </rPr>
          <t>Ô chỉ tiêu có định dạng số. Đơn vị tính x 1 (hoặc %)
Dữ liệu động đầu vào hợp lệ khi chỉ được thêm dòng trên ô này.</t>
        </r>
      </text>
    </comment>
    <comment ref="C14" authorId="0" shapeId="0" xr:uid="{00000000-0006-0000-0900-00002F000000}">
      <text>
        <r>
          <rPr>
            <sz val="10"/>
            <rFont val="Arial"/>
            <family val="2"/>
          </rPr>
          <t>Ô chỉ tiêu có định dạng số. Đơn vị tính x 1 (hoặc %)</t>
        </r>
      </text>
    </comment>
    <comment ref="D14" authorId="0" shapeId="0" xr:uid="{00000000-0006-0000-0900-000030000000}">
      <text>
        <r>
          <rPr>
            <sz val="10"/>
            <rFont val="Arial"/>
            <family val="2"/>
          </rPr>
          <t>Ô chỉ tiêu có định dạng số. Đơn vị tính x 1 (hoặc %)</t>
        </r>
      </text>
    </comment>
    <comment ref="E14" authorId="0" shapeId="0" xr:uid="{00000000-0006-0000-0900-000031000000}">
      <text>
        <r>
          <rPr>
            <sz val="10"/>
            <rFont val="Arial"/>
            <family val="2"/>
          </rPr>
          <t>Ô chỉ tiêu có định dạng số. Đơn vị tính x 1 (hoặc %)</t>
        </r>
      </text>
    </comment>
    <comment ref="F14" authorId="0" shapeId="0" xr:uid="{00000000-0006-0000-0900-000032000000}">
      <text>
        <r>
          <rPr>
            <sz val="10"/>
            <rFont val="Arial"/>
            <family val="2"/>
          </rPr>
          <t>Ô chỉ tiêu có định dạng số. Đơn vị tính x 1 (hoặc %)</t>
        </r>
      </text>
    </comment>
    <comment ref="G14" authorId="0" shapeId="0" xr:uid="{00000000-0006-0000-0900-000033000000}">
      <text>
        <r>
          <rPr>
            <sz val="10"/>
            <rFont val="Arial"/>
            <family val="2"/>
          </rPr>
          <t>Ô chỉ tiêu có định dạng số. Đơn vị tính x 1 (hoặc %)</t>
        </r>
      </text>
    </comment>
    <comment ref="C15" authorId="0" shapeId="0" xr:uid="{00000000-0006-0000-0900-000034000000}">
      <text>
        <r>
          <rPr>
            <sz val="10"/>
            <rFont val="Arial"/>
            <family val="2"/>
          </rPr>
          <t>Ô chỉ tiêu có định dạng số. Đơn vị tính x 1 (hoặc %)</t>
        </r>
      </text>
    </comment>
    <comment ref="D15" authorId="0" shapeId="0" xr:uid="{00000000-0006-0000-0900-000035000000}">
      <text>
        <r>
          <rPr>
            <sz val="10"/>
            <rFont val="Arial"/>
            <family val="2"/>
          </rPr>
          <t>Ô chỉ tiêu có định dạng số. Đơn vị tính x 1 (hoặc %)</t>
        </r>
      </text>
    </comment>
    <comment ref="E15" authorId="0" shapeId="0" xr:uid="{00000000-0006-0000-0900-000036000000}">
      <text>
        <r>
          <rPr>
            <sz val="10"/>
            <rFont val="Arial"/>
            <family val="2"/>
          </rPr>
          <t>Ô chỉ tiêu có định dạng số. Đơn vị tính x 1 (hoặc %)</t>
        </r>
      </text>
    </comment>
    <comment ref="F15" authorId="0" shapeId="0" xr:uid="{00000000-0006-0000-0900-000037000000}">
      <text>
        <r>
          <rPr>
            <sz val="10"/>
            <rFont val="Arial"/>
            <family val="2"/>
          </rPr>
          <t>Ô chỉ tiêu có định dạng số. Đơn vị tính x 1 (hoặc %)</t>
        </r>
      </text>
    </comment>
    <comment ref="G15" authorId="0" shapeId="0" xr:uid="{00000000-0006-0000-0900-000038000000}">
      <text>
        <r>
          <rPr>
            <sz val="10"/>
            <rFont val="Arial"/>
            <family val="2"/>
          </rPr>
          <t>Ô chỉ tiêu có định dạng số. Đơn vị tính x 1 (hoặc %)</t>
        </r>
      </text>
    </comment>
    <comment ref="C16" authorId="0" shapeId="0" xr:uid="{00000000-0006-0000-0900-000039000000}">
      <text>
        <r>
          <rPr>
            <sz val="10"/>
            <rFont val="Arial"/>
            <family val="2"/>
          </rPr>
          <t>Ô chỉ tiêu có định dạng số. Đơn vị tính x 1 (hoặc %)</t>
        </r>
      </text>
    </comment>
    <comment ref="D16" authorId="0" shapeId="0" xr:uid="{00000000-0006-0000-0900-00003A000000}">
      <text>
        <r>
          <rPr>
            <sz val="10"/>
            <rFont val="Arial"/>
            <family val="2"/>
          </rPr>
          <t>Ô chỉ tiêu có định dạng số. Đơn vị tính x 1 (hoặc %)</t>
        </r>
      </text>
    </comment>
    <comment ref="E16" authorId="0" shapeId="0" xr:uid="{00000000-0006-0000-0900-00003B000000}">
      <text>
        <r>
          <rPr>
            <sz val="10"/>
            <rFont val="Arial"/>
            <family val="2"/>
          </rPr>
          <t>Ô chỉ tiêu có định dạng số. Đơn vị tính x 1 (hoặc %)</t>
        </r>
      </text>
    </comment>
    <comment ref="F16" authorId="0" shapeId="0" xr:uid="{00000000-0006-0000-0900-00003C000000}">
      <text>
        <r>
          <rPr>
            <sz val="10"/>
            <rFont val="Arial"/>
            <family val="2"/>
          </rPr>
          <t>Ô chỉ tiêu có định dạng số. Đơn vị tính x 1 (hoặc %)</t>
        </r>
      </text>
    </comment>
    <comment ref="G16" authorId="0" shapeId="0" xr:uid="{00000000-0006-0000-0900-00003D00000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<sst xmlns="http://schemas.openxmlformats.org/spreadsheetml/2006/main" count="1428" uniqueCount="391">
  <si>
    <t>BÁO CÁO VỀ HOẠT ĐỘNG ĐẦU TƯ CỦA QUỸ MỞ</t>
  </si>
  <si>
    <t xml:space="preserve"> </t>
  </si>
  <si>
    <t>Kỳ báo cáo:</t>
  </si>
  <si>
    <t>Giá trị kỳ báo cáo</t>
  </si>
  <si>
    <t>Năm:</t>
  </si>
  <si>
    <t>1. Tên Công ty quản lý quỹ:………………………………</t>
  </si>
  <si>
    <t>2. Tên Ngân hàng giám sát:………………………………</t>
  </si>
  <si>
    <t>3. Tên Quỹ:………………………………………………</t>
  </si>
  <si>
    <t>4. Ngày lập báo cáo:……………………………………..</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</si>
  <si>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</si>
  <si>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</si>
  <si>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</si>
  <si>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</si>
  <si>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</si>
  <si>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</si>
  <si>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</si>
  <si>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</si>
  <si>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</si>
  <si>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</si>
  <si>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</si>
  <si>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</si>
  <si>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</si>
  <si>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</si>
  <si>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</si>
  <si>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</si>
  <si>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</si>
  <si>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</si>
  <si>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</si>
  <si>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</si>
  <si>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</si>
  <si>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</si>
  <si>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</si>
  <si>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</si>
  <si>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</si>
  <si>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</si>
  <si>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</si>
  <si>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</si>
  <si>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</si>
  <si>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</si>
  <si>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</si>
  <si>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</si>
  <si>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</si>
  <si>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</si>
  <si>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</si>
  <si>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</si>
  <si>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</si>
  <si>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</si>
  <si>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</si>
  <si>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</si>
  <si>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</si>
  <si>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</si>
  <si>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</si>
  <si>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</si>
  <si>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</si>
  <si>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</si>
  <si>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</si>
  <si>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</si>
  <si>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</si>
  <si>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</si>
  <si>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</si>
  <si>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</si>
  <si>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</si>
  <si>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</si>
  <si>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</si>
  <si>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</si>
  <si>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</si>
  <si>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</si>
  <si>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</si>
  <si>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</si>
  <si>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</si>
  <si>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</si>
  <si>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</si>
  <si>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</si>
  <si>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</si>
  <si>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</si>
  <si>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</si>
  <si>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</si>
  <si>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</si>
  <si>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</si>
  <si>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</si>
  <si>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</si>
  <si>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</si>
  <si>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</si>
  <si>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</si>
  <si>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</si>
  <si>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</si>
  <si>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</si>
  <si>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</si>
  <si>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</si>
  <si>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</si>
  <si>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</si>
  <si>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</si>
  <si>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</si>
  <si>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</si>
  <si>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</si>
  <si>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</si>
  <si>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</si>
  <si>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</si>
  <si>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</si>
  <si>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</si>
  <si>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</si>
  <si>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</si>
  <si>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</si>
  <si>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</si>
  <si>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</si>
  <si>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</si>
  <si>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</si>
  <si>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</si>
  <si>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</si>
  <si>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</si>
  <si>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</si>
  <si>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</si>
  <si>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</si>
  <si>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</si>
  <si>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</si>
  <si>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</si>
  <si>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</si>
  <si>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</si>
  <si>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</si>
  <si>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</si>
  <si>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</si>
  <si>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</si>
  <si>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</si>
  <si>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</si>
  <si>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</si>
  <si>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</si>
  <si>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</si>
  <si>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</si>
  <si>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</si>
  <si>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</si>
  <si>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</si>
  <si>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</si>
  <si>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</si>
  <si>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</si>
  <si>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</si>
  <si>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</si>
  <si>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</si>
  <si>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</si>
  <si>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</si>
  <si>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</si>
  <si>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</si>
  <si>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</si>
  <si>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</si>
  <si>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</si>
  <si>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</si>
  <si>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</si>
  <si>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</si>
  <si>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</si>
  <si>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</si>
  <si>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</si>
  <si>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</si>
  <si>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</si>
  <si>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</si>
  <si>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</si>
  <si>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</si>
  <si>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</si>
  <si>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</si>
  <si>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</si>
  <si>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</si>
  <si>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</si>
  <si>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</si>
  <si>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</si>
  <si>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</si>
  <si>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</si>
  <si>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</si>
  <si>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</si>
  <si>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</si>
  <si>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</si>
  <si>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</si>
  <si>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</si>
  <si>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</si>
  <si>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</si>
  <si>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</si>
  <si>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</si>
  <si>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</si>
  <si>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</si>
  <si>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</si>
  <si>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</si>
  <si>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</si>
  <si>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</si>
  <si>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</si>
  <si>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</si>
  <si>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Số lượng</t>
  </si>
  <si>
    <t>Giá thị trường hoặc giá trị hợp lý tại ngày báo cáo</t>
  </si>
  <si>
    <t>Tổng giá trị</t>
  </si>
  <si>
    <t>Tổng</t>
  </si>
  <si>
    <t>2264</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</si>
  <si>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</si>
  <si>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</si>
  <si>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</si>
  <si>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</si>
  <si>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</si>
  <si>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</si>
  <si>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</si>
  <si>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</si>
  <si>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</si>
  <si>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</si>
  <si>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</si>
  <si>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</si>
  <si>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</si>
  <si>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</si>
  <si>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</si>
  <si>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</si>
  <si>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</si>
  <si>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</si>
  <si>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</si>
  <si>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</si>
  <si>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</si>
  <si>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</si>
  <si>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</si>
  <si>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</si>
  <si>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</si>
  <si>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</si>
  <si>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</si>
  <si>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</si>
  <si>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</si>
  <si>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</si>
  <si>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</si>
  <si>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</si>
  <si>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</si>
  <si>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</si>
  <si>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</si>
  <si>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</si>
  <si>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</si>
  <si>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</si>
  <si>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</si>
  <si>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</si>
  <si>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</si>
  <si>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</si>
  <si>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</si>
  <si>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</si>
  <si>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</si>
  <si>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</si>
  <si>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</si>
  <si>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</si>
  <si>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</si>
  <si>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</si>
  <si>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</si>
  <si>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</si>
  <si>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</si>
  <si>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</si>
  <si>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</si>
  <si>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</si>
  <si>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</si>
  <si>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</si>
  <si>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</si>
  <si>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</si>
  <si>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</si>
  <si>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</si>
  <si>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</si>
  <si>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</si>
  <si>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</si>
  <si>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</si>
  <si>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</si>
  <si>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</si>
  <si>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</si>
  <si>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</si>
  <si>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</si>
  <si>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</si>
  <si>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</si>
  <si>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</si>
  <si>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</si>
  <si>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</si>
  <si>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</si>
  <si>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</si>
  <si>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</si>
  <si>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</si>
  <si>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</si>
  <si>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</si>
  <si>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</si>
  <si>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</si>
  <si>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</si>
  <si>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</si>
  <si>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</si>
  <si>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</si>
  <si>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</si>
  <si>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</si>
  <si>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</si>
  <si>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</si>
  <si>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</si>
  <si>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</si>
  <si>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</si>
  <si>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</si>
  <si>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</si>
  <si>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</si>
  <si>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</si>
  <si>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</si>
  <si>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</si>
  <si>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</si>
  <si>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</si>
  <si>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</si>
  <si>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</si>
  <si>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</si>
  <si>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</si>
  <si>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</si>
  <si>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</si>
  <si>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</si>
  <si>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</si>
  <si>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</si>
  <si>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</si>
  <si>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</si>
  <si>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</si>
  <si>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</si>
  <si>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</si>
  <si>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</si>
  <si>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</si>
  <si>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</si>
  <si>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</si>
  <si>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</si>
  <si>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Loại tài sản</t>
  </si>
  <si>
    <t>Tỷ lệ %/Tổng giá trị tài sản của quỹ</t>
  </si>
  <si>
    <t>Bất động sản đầu tư (áp dụng đối với các quỹ được đầu tư bất động sản)</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</si>
  <si>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</si>
  <si>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</si>
  <si>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</si>
  <si>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</si>
  <si>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</si>
  <si>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</si>
  <si>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</si>
  <si>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</si>
  <si>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</si>
  <si>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</si>
  <si>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</si>
  <si>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</si>
  <si>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</si>
  <si>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</si>
  <si>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</si>
  <si>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</si>
  <si>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</si>
  <si>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</si>
  <si>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</si>
  <si>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</si>
  <si>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</si>
  <si>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</si>
  <si>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</si>
  <si>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</si>
  <si>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</si>
  <si>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</si>
  <si>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</si>
  <si>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</si>
  <si>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Công ty Cổ phần Quản lý Quỹ Kỹ Thương</t>
  </si>
  <si>
    <t>Ngân hàng TNHH Một thành viên Standard Chartered (Việt Nam)</t>
  </si>
  <si>
    <t>Quỹ Đầu tư Cổ phiếu Techcom (TCEF)</t>
  </si>
  <si>
    <t>Ngày 03 tháng 02 năm 2026</t>
  </si>
  <si>
    <t>Tháng</t>
  </si>
  <si>
    <t>2026</t>
  </si>
  <si>
    <t>Nguyễn Thùy Linh</t>
  </si>
  <si>
    <t>Phí Tuấn Thành</t>
  </si>
  <si>
    <t>Phó phòng Dịch vụ nghiệp vụ giám sát Quỹ</t>
  </si>
  <si>
    <t>Tổng Giám đốc</t>
  </si>
  <si>
    <t>…</t>
  </si>
  <si>
    <t>ACB</t>
  </si>
  <si>
    <t>BCM</t>
  </si>
  <si>
    <t>BID</t>
  </si>
  <si>
    <t>BVH</t>
  </si>
  <si>
    <t>CTG</t>
  </si>
  <si>
    <t>CTR</t>
  </si>
  <si>
    <t>DGC</t>
  </si>
  <si>
    <t>FPT</t>
  </si>
  <si>
    <t>GAS</t>
  </si>
  <si>
    <t>GVR</t>
  </si>
  <si>
    <t>HDB</t>
  </si>
  <si>
    <t>HPG</t>
  </si>
  <si>
    <t>LPB</t>
  </si>
  <si>
    <t>MBB</t>
  </si>
  <si>
    <t>MSN</t>
  </si>
  <si>
    <t>MWG</t>
  </si>
  <si>
    <t>PLX</t>
  </si>
  <si>
    <t>SAB</t>
  </si>
  <si>
    <t>SSB</t>
  </si>
  <si>
    <t>SSI</t>
  </si>
  <si>
    <t>STB</t>
  </si>
  <si>
    <t>TPB</t>
  </si>
  <si>
    <t>VCB</t>
  </si>
  <si>
    <t>VIB</t>
  </si>
  <si>
    <t>VNM</t>
  </si>
  <si>
    <t>VPB</t>
  </si>
  <si>
    <t>Trái phiếu niêm yết
Listed bonds</t>
  </si>
  <si>
    <t>Trái phiếu chưa niêm yết, trái phiếu phát hành riêng lẻ 
Unlisted Bonds, Private placement bonds</t>
  </si>
  <si>
    <t>Quyền mua chứng khoán
Investment - Rights</t>
  </si>
  <si>
    <t>Chi tiết loại hợp đồng phái sinh(*)
Index future contracts</t>
  </si>
  <si>
    <t>Cổ tức được nhận
Dividend receivables</t>
  </si>
  <si>
    <t>Lãi trái phiếu được nhận
Coupon receivables</t>
  </si>
  <si>
    <t>Lãi tiền gửi và công cụ thị trường tiền tệ được nhận
Interest receivables from bank deposits and Money market instruments</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</si>
  <si>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</si>
  <si>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</si>
  <si>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</si>
  <si>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</si>
  <si>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gửi ngân hàng
	Cash at Bank</t>
  </si>
  <si>
    <t>Các khoản tương đương tiền
Cash Equivalents</t>
  </si>
  <si>
    <t>Công cụ thị trường tiền tệ 
Money market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</si>
</sst>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_);_(@_)"/>
    <numFmt numFmtId="165" formatCode="_(* #,##0_);_(* \(#,##0\);_(* &quot;-&quot;??_);_(@_)"/>
    <numFmt numFmtId="166" formatCode="_(\ #,##0.00_);_(\ \(#,##0.00\);_(\ \-_);_(@_)"/>
  </numFmts>
  <fonts count="15">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0"/>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9" fontId="13" fillId="0" borderId="0" applyFont="0" applyFill="0" applyBorder="0" applyAlignment="0" applyProtection="0"/>
    <xf numFmtId="0" fontId="14" fillId="0" borderId="0"/>
    <xf numFmtId="43" fontId="14" fillId="0" borderId="0" applyFont="0" applyFill="0" applyBorder="0" applyAlignment="0" applyProtection="0"/>
  </cellStyleXfs>
  <cellXfs count="43">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10" fillId="2" borderId="1" xfId="0" applyFont="1" applyFill="1" applyBorder="1" applyAlignment="1">
      <alignment horizontal="center" vertical="justify"/>
    </xf>
    <xf numFmtId="0" fontId="11" fillId="0" borderId="1" xfId="0" applyFont="1" applyBorder="1" applyAlignment="1">
      <alignment horizontal="left"/>
    </xf>
    <xf numFmtId="0" fontId="12" fillId="2" borderId="1" xfId="0" applyFont="1" applyFill="1" applyBorder="1" applyAlignment="1">
      <alignment horizontal="left"/>
    </xf>
    <xf numFmtId="10" fontId="6" fillId="0" borderId="1" xfId="0" applyNumberFormat="1" applyFont="1" applyBorder="1" applyAlignment="1">
      <alignment horizontal="left"/>
    </xf>
    <xf numFmtId="0" fontId="4" fillId="2" borderId="1" xfId="2" applyFont="1" applyFill="1" applyBorder="1" applyAlignment="1">
      <alignment horizontal="center" vertical="justify"/>
    </xf>
    <xf numFmtId="2" fontId="4" fillId="2" borderId="1" xfId="2" applyNumberFormat="1" applyFont="1" applyFill="1" applyBorder="1" applyAlignment="1">
      <alignment horizontal="center" vertical="justify"/>
    </xf>
    <xf numFmtId="0" fontId="14" fillId="0" borderId="0" xfId="2"/>
    <xf numFmtId="0" fontId="4" fillId="0" borderId="1" xfId="2" applyFont="1" applyBorder="1" applyAlignment="1">
      <alignment horizontal="left"/>
    </xf>
    <xf numFmtId="0" fontId="2" fillId="0" borderId="1" xfId="2" applyFont="1" applyBorder="1" applyAlignment="1">
      <alignment horizontal="left"/>
    </xf>
    <xf numFmtId="0" fontId="2" fillId="2" borderId="1" xfId="2" applyFont="1" applyFill="1" applyBorder="1" applyAlignment="1">
      <alignment horizontal="left"/>
    </xf>
    <xf numFmtId="2" fontId="14" fillId="0" borderId="0" xfId="2" applyNumberFormat="1"/>
    <xf numFmtId="10" fontId="11" fillId="0" borderId="1" xfId="0" applyNumberFormat="1" applyFont="1" applyBorder="1" applyAlignment="1">
      <alignment horizontal="left"/>
    </xf>
    <xf numFmtId="0" fontId="2" fillId="0" borderId="1" xfId="2" applyFont="1" applyBorder="1" applyAlignment="1">
      <alignment horizontal="left" wrapText="1"/>
    </xf>
    <xf numFmtId="164" fontId="11" fillId="0" borderId="1" xfId="0" applyNumberFormat="1" applyFont="1" applyBorder="1" applyAlignment="1">
      <alignment horizontal="right" vertical="top"/>
    </xf>
    <xf numFmtId="10" fontId="6" fillId="0" borderId="1" xfId="0" applyNumberFormat="1" applyFont="1" applyBorder="1" applyAlignment="1">
      <alignment horizontal="right" vertical="top"/>
    </xf>
    <xf numFmtId="164" fontId="6" fillId="0" borderId="1" xfId="0" applyNumberFormat="1" applyFont="1" applyBorder="1" applyAlignment="1">
      <alignment horizontal="right" vertical="top"/>
    </xf>
    <xf numFmtId="166" fontId="6" fillId="0" borderId="1" xfId="0" applyNumberFormat="1" applyFont="1" applyBorder="1" applyAlignment="1">
      <alignment horizontal="right" vertical="top"/>
    </xf>
    <xf numFmtId="165" fontId="2" fillId="0" borderId="1" xfId="3" applyNumberFormat="1" applyFont="1" applyBorder="1" applyAlignment="1">
      <alignment horizontal="right" vertical="top"/>
    </xf>
    <xf numFmtId="164" fontId="2" fillId="0" borderId="1" xfId="3" applyNumberFormat="1" applyFont="1" applyBorder="1" applyAlignment="1">
      <alignment horizontal="right" vertical="top"/>
    </xf>
    <xf numFmtId="10" fontId="2" fillId="0" borderId="1" xfId="2" applyNumberFormat="1" applyFont="1" applyBorder="1" applyAlignment="1">
      <alignment horizontal="right" vertical="top"/>
    </xf>
    <xf numFmtId="165" fontId="4" fillId="0" borderId="1" xfId="3" applyNumberFormat="1" applyFont="1" applyBorder="1" applyAlignment="1">
      <alignment horizontal="right" vertical="top"/>
    </xf>
    <xf numFmtId="164" fontId="4" fillId="0" borderId="1" xfId="3" applyNumberFormat="1" applyFont="1" applyBorder="1" applyAlignment="1">
      <alignment horizontal="right" vertical="top"/>
    </xf>
    <xf numFmtId="10" fontId="4" fillId="0" borderId="1" xfId="2" applyNumberFormat="1" applyFont="1" applyBorder="1" applyAlignment="1">
      <alignment horizontal="right" vertical="top"/>
    </xf>
    <xf numFmtId="0" fontId="2" fillId="0" borderId="1" xfId="2" applyFont="1" applyBorder="1" applyAlignment="1">
      <alignment horizontal="right" vertical="top"/>
    </xf>
    <xf numFmtId="164" fontId="2" fillId="0" borderId="1" xfId="2" applyNumberFormat="1" applyFont="1" applyBorder="1" applyAlignment="1">
      <alignment horizontal="right" vertical="top"/>
    </xf>
    <xf numFmtId="2" fontId="2" fillId="2" borderId="1" xfId="2" applyNumberFormat="1" applyFont="1" applyFill="1" applyBorder="1" applyAlignment="1">
      <alignment horizontal="right" vertical="top"/>
    </xf>
    <xf numFmtId="2" fontId="2" fillId="0" borderId="1" xfId="2" applyNumberFormat="1" applyFont="1" applyBorder="1" applyAlignment="1">
      <alignment horizontal="left"/>
    </xf>
    <xf numFmtId="0" fontId="12" fillId="2" borderId="1" xfId="0" applyFont="1" applyFill="1" applyBorder="1" applyAlignment="1">
      <alignment horizontal="right" vertical="top"/>
    </xf>
    <xf numFmtId="10" fontId="11" fillId="0" borderId="1" xfId="1" applyNumberFormat="1" applyFont="1" applyBorder="1" applyAlignment="1">
      <alignment horizontal="right" vertical="top"/>
    </xf>
    <xf numFmtId="10" fontId="6" fillId="0" borderId="1" xfId="1" applyNumberFormat="1" applyFont="1" applyBorder="1" applyAlignment="1">
      <alignment horizontal="right" vertical="top"/>
    </xf>
    <xf numFmtId="0" fontId="9" fillId="0" borderId="0" xfId="0" applyFont="1" applyAlignment="1">
      <alignment horizontal="center" vertical="justify"/>
    </xf>
    <xf numFmtId="0" fontId="8" fillId="0" borderId="0" xfId="0" applyFont="1" applyAlignment="1">
      <alignment horizontal="center" vertical="justify"/>
    </xf>
    <xf numFmtId="0" fontId="1" fillId="0" borderId="0" xfId="0" applyFont="1" applyAlignment="1">
      <alignment horizontal="center" vertical="justify"/>
    </xf>
    <xf numFmtId="0" fontId="2" fillId="0" borderId="0" xfId="0" applyFont="1" applyAlignment="1">
      <alignment horizontal="left"/>
    </xf>
    <xf numFmtId="0" fontId="4" fillId="0" borderId="1" xfId="2" applyFont="1" applyBorder="1" applyAlignment="1">
      <alignment horizontal="left"/>
    </xf>
    <xf numFmtId="0" fontId="10" fillId="2" borderId="1" xfId="0" applyFont="1" applyFill="1" applyBorder="1" applyAlignment="1">
      <alignment horizontal="center" vertical="justify"/>
    </xf>
  </cellXfs>
  <cellStyles count="4">
    <cellStyle name="Comma 2" xfId="3" xr:uid="{60AD534F-552E-4FFD-A922-2227AD7479D8}"/>
    <cellStyle name="Normal" xfId="0" builtinId="0"/>
    <cellStyle name="Normal 2" xfId="2" xr:uid="{18294810-B520-4478-B2C9-D8CC58A21DA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D38"/>
  <sheetViews>
    <sheetView tabSelected="1" workbookViewId="0">
      <selection activeCell="A37" sqref="A37:C38"/>
    </sheetView>
  </sheetViews>
  <sheetFormatPr defaultRowHeight="12.5"/>
  <cols>
    <col min="1" max="1" width="32.81640625" customWidth="1"/>
    <col min="2" max="2" width="8.54296875" customWidth="1"/>
    <col min="3" max="3" width="81.1796875" customWidth="1"/>
    <col min="4" max="4" width="37" customWidth="1"/>
  </cols>
  <sheetData>
    <row r="1" spans="1:4" ht="15" customHeight="1">
      <c r="A1" s="39" t="s">
        <v>0</v>
      </c>
      <c r="B1" s="39"/>
      <c r="C1" s="39"/>
      <c r="D1" s="39"/>
    </row>
    <row r="2" spans="1:4" ht="9" customHeight="1">
      <c r="A2" s="39"/>
      <c r="B2" s="39"/>
      <c r="C2" s="39"/>
      <c r="D2" s="39"/>
    </row>
    <row r="3" spans="1:4" ht="15" customHeight="1">
      <c r="A3" s="1" t="s">
        <v>1</v>
      </c>
      <c r="B3" s="1" t="s">
        <v>1</v>
      </c>
      <c r="C3" s="2" t="s">
        <v>2</v>
      </c>
      <c r="D3" s="1" t="s">
        <v>344</v>
      </c>
    </row>
    <row r="4" spans="1:4" ht="15" customHeight="1">
      <c r="A4" s="1" t="s">
        <v>1</v>
      </c>
      <c r="B4" s="1" t="s">
        <v>1</v>
      </c>
      <c r="C4" s="2" t="s">
        <v>3</v>
      </c>
      <c r="D4" s="1" t="s">
        <v>13</v>
      </c>
    </row>
    <row r="5" spans="1:4" ht="15" customHeight="1">
      <c r="A5" s="1" t="s">
        <v>1</v>
      </c>
      <c r="B5" s="1" t="s">
        <v>1</v>
      </c>
      <c r="C5" s="2" t="s">
        <v>4</v>
      </c>
      <c r="D5" s="1" t="s">
        <v>345</v>
      </c>
    </row>
    <row r="6" spans="1:4" ht="15" customHeight="1">
      <c r="A6" s="1" t="s">
        <v>1</v>
      </c>
      <c r="B6" s="1" t="s">
        <v>1</v>
      </c>
      <c r="C6" s="1" t="s">
        <v>1</v>
      </c>
      <c r="D6" s="1" t="s">
        <v>1</v>
      </c>
    </row>
    <row r="7" spans="1:4" ht="15" customHeight="1">
      <c r="A7" s="40" t="s">
        <v>5</v>
      </c>
      <c r="B7" s="40"/>
      <c r="C7" s="1" t="s">
        <v>340</v>
      </c>
      <c r="D7" s="1" t="s">
        <v>1</v>
      </c>
    </row>
    <row r="8" spans="1:4" ht="15" customHeight="1">
      <c r="A8" s="40" t="s">
        <v>6</v>
      </c>
      <c r="B8" s="40"/>
      <c r="C8" s="1" t="s">
        <v>341</v>
      </c>
      <c r="D8" s="1" t="s">
        <v>1</v>
      </c>
    </row>
    <row r="9" spans="1:4" ht="15" customHeight="1">
      <c r="A9" s="40" t="s">
        <v>7</v>
      </c>
      <c r="B9" s="40"/>
      <c r="C9" s="1" t="s">
        <v>342</v>
      </c>
      <c r="D9" s="1" t="s">
        <v>1</v>
      </c>
    </row>
    <row r="10" spans="1:4" ht="15" customHeight="1">
      <c r="A10" s="40" t="s">
        <v>8</v>
      </c>
      <c r="B10" s="40"/>
      <c r="C10" s="1" t="s">
        <v>343</v>
      </c>
      <c r="D10" s="1" t="s">
        <v>1</v>
      </c>
    </row>
    <row r="11" spans="1:4" ht="15" customHeight="1">
      <c r="A11" s="1" t="s">
        <v>1</v>
      </c>
      <c r="B11" s="1" t="s">
        <v>1</v>
      </c>
      <c r="C11" s="1" t="s">
        <v>1</v>
      </c>
      <c r="D11" s="1" t="s">
        <v>1</v>
      </c>
    </row>
    <row r="12" spans="1:4" ht="15" customHeight="1">
      <c r="A12" s="1" t="s">
        <v>1</v>
      </c>
      <c r="B12" s="1" t="s">
        <v>1</v>
      </c>
      <c r="C12" s="1" t="s">
        <v>1</v>
      </c>
      <c r="D12" s="1" t="s">
        <v>9</v>
      </c>
    </row>
    <row r="13" spans="1:4" ht="15" customHeight="1">
      <c r="A13" s="1" t="s">
        <v>1</v>
      </c>
      <c r="B13" s="3" t="s">
        <v>10</v>
      </c>
      <c r="C13" s="3" t="s">
        <v>11</v>
      </c>
      <c r="D13" s="3" t="s">
        <v>12</v>
      </c>
    </row>
    <row r="14" spans="1:4" ht="15" customHeight="1">
      <c r="A14" s="1" t="s">
        <v>1</v>
      </c>
      <c r="B14" s="4" t="s">
        <v>13</v>
      </c>
      <c r="C14" s="5" t="s">
        <v>14</v>
      </c>
      <c r="D14" s="5" t="s">
        <v>15</v>
      </c>
    </row>
    <row r="15" spans="1:4" ht="15" customHeight="1">
      <c r="A15" s="1" t="s">
        <v>1</v>
      </c>
      <c r="B15" s="4" t="s">
        <v>16</v>
      </c>
      <c r="C15" s="5" t="s">
        <v>17</v>
      </c>
      <c r="D15" s="5" t="s">
        <v>18</v>
      </c>
    </row>
    <row r="16" spans="1:4" ht="15" customHeight="1">
      <c r="A16" s="1" t="s">
        <v>1</v>
      </c>
      <c r="B16" s="4" t="s">
        <v>19</v>
      </c>
      <c r="C16" s="5" t="s">
        <v>20</v>
      </c>
      <c r="D16" s="5" t="s">
        <v>21</v>
      </c>
    </row>
    <row r="17" spans="1:4" ht="15" customHeight="1">
      <c r="A17" s="1" t="s">
        <v>1</v>
      </c>
      <c r="B17" s="4" t="s">
        <v>22</v>
      </c>
      <c r="C17" s="5" t="s">
        <v>23</v>
      </c>
      <c r="D17" s="5" t="s">
        <v>24</v>
      </c>
    </row>
    <row r="18" spans="1:4" ht="15" customHeight="1">
      <c r="A18" s="1" t="s">
        <v>1</v>
      </c>
      <c r="B18" s="4" t="s">
        <v>25</v>
      </c>
      <c r="C18" s="5" t="s">
        <v>26</v>
      </c>
      <c r="D18" s="5" t="s">
        <v>27</v>
      </c>
    </row>
    <row r="19" spans="1:4" ht="15" customHeight="1">
      <c r="A19" s="1"/>
      <c r="B19" s="4" t="s">
        <v>28</v>
      </c>
      <c r="C19" s="5" t="s">
        <v>29</v>
      </c>
      <c r="D19" s="5" t="s">
        <v>30</v>
      </c>
    </row>
    <row r="20" spans="1:4" ht="15" customHeight="1">
      <c r="A20" s="1"/>
      <c r="B20" s="4" t="s">
        <v>31</v>
      </c>
      <c r="C20" s="5" t="s">
        <v>32</v>
      </c>
      <c r="D20" s="5" t="s">
        <v>33</v>
      </c>
    </row>
    <row r="21" spans="1:4" ht="15" customHeight="1">
      <c r="A21" s="1"/>
      <c r="B21" s="4" t="s">
        <v>34</v>
      </c>
      <c r="C21" s="5" t="s">
        <v>35</v>
      </c>
      <c r="D21" s="5" t="s">
        <v>36</v>
      </c>
    </row>
    <row r="22" spans="1:4" ht="15" customHeight="1">
      <c r="A22" s="1"/>
      <c r="B22" s="4" t="s">
        <v>37</v>
      </c>
      <c r="C22" s="5" t="s">
        <v>38</v>
      </c>
      <c r="D22" s="5" t="s">
        <v>39</v>
      </c>
    </row>
    <row r="23" spans="1:4" ht="15" customHeight="1">
      <c r="A23" s="1"/>
      <c r="B23" s="4" t="s">
        <v>40</v>
      </c>
      <c r="C23" s="5" t="s">
        <v>41</v>
      </c>
      <c r="D23" s="5" t="s">
        <v>42</v>
      </c>
    </row>
    <row r="24" spans="1:4" ht="15" customHeight="1">
      <c r="A24" s="1"/>
      <c r="B24" s="4" t="s">
        <v>43</v>
      </c>
      <c r="C24" s="5" t="s">
        <v>44</v>
      </c>
      <c r="D24" s="5" t="s">
        <v>45</v>
      </c>
    </row>
    <row r="25" spans="1:4" ht="15" customHeight="1">
      <c r="A25" s="1"/>
      <c r="B25" s="4" t="s">
        <v>46</v>
      </c>
      <c r="C25" s="5" t="s">
        <v>47</v>
      </c>
      <c r="D25" s="5" t="s">
        <v>48</v>
      </c>
    </row>
    <row r="26" spans="1:4" ht="15" customHeight="1">
      <c r="A26" s="1"/>
      <c r="B26" s="4" t="s">
        <v>49</v>
      </c>
      <c r="C26" s="5" t="s">
        <v>50</v>
      </c>
      <c r="D26" s="5" t="s">
        <v>51</v>
      </c>
    </row>
    <row r="27" spans="1:4" ht="15" customHeight="1">
      <c r="A27" s="1" t="s">
        <v>1</v>
      </c>
      <c r="B27" s="6" t="s">
        <v>52</v>
      </c>
      <c r="C27" s="1" t="s">
        <v>53</v>
      </c>
      <c r="D27" s="1" t="s">
        <v>1</v>
      </c>
    </row>
    <row r="28" spans="1:4" ht="15" customHeight="1">
      <c r="A28" s="1" t="s">
        <v>1</v>
      </c>
      <c r="B28" s="1" t="s">
        <v>1</v>
      </c>
      <c r="C28" s="1" t="s">
        <v>54</v>
      </c>
      <c r="D28" s="1"/>
    </row>
    <row r="29" spans="1:4" ht="15" customHeight="1">
      <c r="A29" s="1" t="s">
        <v>1</v>
      </c>
      <c r="B29" s="1" t="s">
        <v>1</v>
      </c>
      <c r="C29" s="1" t="s">
        <v>55</v>
      </c>
      <c r="D29" s="1" t="s">
        <v>1</v>
      </c>
    </row>
    <row r="30" spans="1:4" ht="15" customHeight="1">
      <c r="A30" s="1" t="s">
        <v>1</v>
      </c>
      <c r="B30" s="1" t="s">
        <v>1</v>
      </c>
      <c r="C30" s="1" t="s">
        <v>1</v>
      </c>
      <c r="D30" s="1" t="s">
        <v>1</v>
      </c>
    </row>
    <row r="31" spans="1:4" ht="15" customHeight="1">
      <c r="A31" s="1" t="s">
        <v>1</v>
      </c>
      <c r="B31" s="1" t="s">
        <v>1</v>
      </c>
      <c r="C31" s="1" t="s">
        <v>1</v>
      </c>
      <c r="D31" s="1" t="s">
        <v>1</v>
      </c>
    </row>
    <row r="32" spans="1:4" ht="15" customHeight="1">
      <c r="A32" s="1" t="s">
        <v>1</v>
      </c>
      <c r="B32" s="1" t="s">
        <v>1</v>
      </c>
      <c r="C32" s="1" t="s">
        <v>1</v>
      </c>
      <c r="D32" s="1" t="s">
        <v>1</v>
      </c>
    </row>
    <row r="33" spans="1:4" ht="15" customHeight="1">
      <c r="A33" s="38" t="s">
        <v>56</v>
      </c>
      <c r="B33" s="38"/>
      <c r="C33" s="38" t="s">
        <v>57</v>
      </c>
      <c r="D33" s="38"/>
    </row>
    <row r="34" spans="1:4" ht="15" customHeight="1">
      <c r="A34" s="37" t="s">
        <v>58</v>
      </c>
      <c r="B34" s="37"/>
      <c r="C34" s="37" t="s">
        <v>58</v>
      </c>
      <c r="D34" s="37"/>
    </row>
    <row r="35" spans="1:4" ht="15" customHeight="1">
      <c r="A35" s="1" t="s">
        <v>1</v>
      </c>
      <c r="B35" s="1" t="s">
        <v>1</v>
      </c>
      <c r="C35" s="1" t="s">
        <v>1</v>
      </c>
      <c r="D35" s="1" t="s">
        <v>1</v>
      </c>
    </row>
    <row r="37" spans="1:4">
      <c r="A37" t="s">
        <v>346</v>
      </c>
      <c r="C37" t="s">
        <v>347</v>
      </c>
    </row>
    <row r="38" spans="1:4">
      <c r="A38" t="s">
        <v>348</v>
      </c>
      <c r="C38" t="s">
        <v>349</v>
      </c>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headerFooter alignWithMargins="0">
    <oddHeader>&amp;L&amp;"Arial"&amp;9&amp;KA80000 CONFIDENTIAL&amp;1#_x000D_</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autoPageBreaks="0" fitToPage="1"/>
  </sheetPr>
  <dimension ref="A1:G16"/>
  <sheetViews>
    <sheetView workbookViewId="0">
      <selection sqref="A1:A2"/>
    </sheetView>
  </sheetViews>
  <sheetFormatPr defaultRowHeight="12.5"/>
  <cols>
    <col min="1" max="1" width="6.81640625" customWidth="1"/>
    <col min="2" max="2" width="40.54296875" customWidth="1"/>
    <col min="3" max="6" width="13.81640625" customWidth="1"/>
    <col min="7" max="7" width="14.54296875" customWidth="1"/>
  </cols>
  <sheetData>
    <row r="1" spans="1:7" ht="15" customHeight="1">
      <c r="A1" s="42" t="s">
        <v>10</v>
      </c>
      <c r="B1" s="42" t="s">
        <v>122</v>
      </c>
      <c r="C1" s="42" t="s">
        <v>209</v>
      </c>
      <c r="D1" s="42"/>
      <c r="E1" s="42" t="s">
        <v>210</v>
      </c>
      <c r="F1" s="42"/>
      <c r="G1" s="42" t="s">
        <v>290</v>
      </c>
    </row>
    <row r="2" spans="1:7" ht="15" customHeight="1">
      <c r="A2" s="42"/>
      <c r="B2" s="42"/>
      <c r="C2" s="7" t="s">
        <v>281</v>
      </c>
      <c r="D2" s="7" t="s">
        <v>287</v>
      </c>
      <c r="E2" s="7" t="s">
        <v>281</v>
      </c>
      <c r="F2" s="7" t="s">
        <v>287</v>
      </c>
      <c r="G2" s="42"/>
    </row>
    <row r="3" spans="1:7" ht="15" customHeight="1">
      <c r="A3" s="8" t="s">
        <v>63</v>
      </c>
      <c r="B3" s="8" t="s">
        <v>291</v>
      </c>
      <c r="C3" s="8" t="s">
        <v>1</v>
      </c>
      <c r="D3" s="8" t="s">
        <v>1</v>
      </c>
      <c r="E3" s="8" t="s">
        <v>1</v>
      </c>
      <c r="F3" s="8" t="s">
        <v>1</v>
      </c>
      <c r="G3" s="8" t="s">
        <v>1</v>
      </c>
    </row>
    <row r="4" spans="1:7" ht="15" customHeight="1">
      <c r="A4" s="5" t="s">
        <v>1</v>
      </c>
      <c r="B4" s="5" t="s">
        <v>81</v>
      </c>
      <c r="C4" s="5" t="s">
        <v>1</v>
      </c>
      <c r="D4" s="5" t="s">
        <v>1</v>
      </c>
      <c r="E4" s="5" t="s">
        <v>1</v>
      </c>
      <c r="F4" s="5" t="s">
        <v>1</v>
      </c>
      <c r="G4" s="5" t="s">
        <v>1</v>
      </c>
    </row>
    <row r="5" spans="1:7" ht="15" customHeight="1">
      <c r="A5" s="5" t="s">
        <v>1</v>
      </c>
      <c r="B5" s="5" t="s">
        <v>84</v>
      </c>
      <c r="C5" s="5" t="s">
        <v>1</v>
      </c>
      <c r="D5" s="5" t="s">
        <v>1</v>
      </c>
      <c r="E5" s="5" t="s">
        <v>1</v>
      </c>
      <c r="F5" s="5" t="s">
        <v>1</v>
      </c>
      <c r="G5" s="5" t="s">
        <v>1</v>
      </c>
    </row>
    <row r="6" spans="1:7" ht="15" customHeight="1">
      <c r="A6" s="5" t="s">
        <v>1</v>
      </c>
      <c r="B6" s="5" t="s">
        <v>292</v>
      </c>
      <c r="C6" s="5" t="s">
        <v>1</v>
      </c>
      <c r="D6" s="5" t="s">
        <v>1</v>
      </c>
      <c r="E6" s="5" t="s">
        <v>1</v>
      </c>
      <c r="F6" s="5" t="s">
        <v>1</v>
      </c>
      <c r="G6" s="5" t="s">
        <v>1</v>
      </c>
    </row>
    <row r="7" spans="1:7" ht="15" customHeight="1">
      <c r="A7" s="5" t="s">
        <v>71</v>
      </c>
      <c r="B7" s="5" t="s">
        <v>71</v>
      </c>
      <c r="C7" s="5" t="s">
        <v>71</v>
      </c>
      <c r="D7" s="5" t="s">
        <v>71</v>
      </c>
      <c r="E7" s="5" t="s">
        <v>71</v>
      </c>
      <c r="F7" s="5" t="s">
        <v>71</v>
      </c>
      <c r="G7" s="5" t="s">
        <v>71</v>
      </c>
    </row>
    <row r="8" spans="1:7" ht="15" customHeight="1">
      <c r="A8" s="8" t="s">
        <v>101</v>
      </c>
      <c r="B8" s="8" t="s">
        <v>293</v>
      </c>
      <c r="C8" s="8" t="s">
        <v>1</v>
      </c>
      <c r="D8" s="8" t="s">
        <v>1</v>
      </c>
      <c r="E8" s="8" t="s">
        <v>1</v>
      </c>
      <c r="F8" s="8" t="s">
        <v>1</v>
      </c>
      <c r="G8" s="8" t="s">
        <v>1</v>
      </c>
    </row>
    <row r="9" spans="1:7" ht="15" customHeight="1">
      <c r="A9" s="5" t="s">
        <v>1</v>
      </c>
      <c r="B9" s="5" t="s">
        <v>294</v>
      </c>
      <c r="C9" s="5" t="s">
        <v>1</v>
      </c>
      <c r="D9" s="5" t="s">
        <v>1</v>
      </c>
      <c r="E9" s="5" t="s">
        <v>1</v>
      </c>
      <c r="F9" s="5" t="s">
        <v>1</v>
      </c>
      <c r="G9" s="5" t="s">
        <v>1</v>
      </c>
    </row>
    <row r="10" spans="1:7" ht="15" customHeight="1">
      <c r="A10" s="5" t="s">
        <v>71</v>
      </c>
      <c r="B10" s="5" t="s">
        <v>71</v>
      </c>
      <c r="C10" s="5" t="s">
        <v>71</v>
      </c>
      <c r="D10" s="5" t="s">
        <v>71</v>
      </c>
      <c r="E10" s="5" t="s">
        <v>71</v>
      </c>
      <c r="F10" s="5" t="s">
        <v>71</v>
      </c>
      <c r="G10" s="5" t="s">
        <v>71</v>
      </c>
    </row>
    <row r="11" spans="1:7" ht="15" customHeight="1">
      <c r="A11" s="5" t="s">
        <v>1</v>
      </c>
      <c r="B11" s="5" t="s">
        <v>295</v>
      </c>
      <c r="C11" s="5" t="s">
        <v>1</v>
      </c>
      <c r="D11" s="5" t="s">
        <v>1</v>
      </c>
      <c r="E11" s="5" t="s">
        <v>1</v>
      </c>
      <c r="F11" s="5" t="s">
        <v>1</v>
      </c>
      <c r="G11" s="5" t="s">
        <v>1</v>
      </c>
    </row>
    <row r="12" spans="1:7" ht="15" customHeight="1">
      <c r="A12" s="5" t="s">
        <v>71</v>
      </c>
      <c r="B12" s="5" t="s">
        <v>71</v>
      </c>
      <c r="C12" s="5" t="s">
        <v>71</v>
      </c>
      <c r="D12" s="5" t="s">
        <v>71</v>
      </c>
      <c r="E12" s="5" t="s">
        <v>71</v>
      </c>
      <c r="F12" s="5" t="s">
        <v>71</v>
      </c>
      <c r="G12" s="5" t="s">
        <v>71</v>
      </c>
    </row>
    <row r="13" spans="1:7" ht="15" customHeight="1">
      <c r="A13" s="8" t="s">
        <v>149</v>
      </c>
      <c r="B13" s="8" t="s">
        <v>296</v>
      </c>
      <c r="C13" s="8" t="s">
        <v>1</v>
      </c>
      <c r="D13" s="8" t="s">
        <v>1</v>
      </c>
      <c r="E13" s="8" t="s">
        <v>1</v>
      </c>
      <c r="F13" s="8" t="s">
        <v>1</v>
      </c>
      <c r="G13" s="8" t="s">
        <v>1</v>
      </c>
    </row>
    <row r="14" spans="1:7" ht="15" customHeight="1">
      <c r="A14" s="8" t="s">
        <v>152</v>
      </c>
      <c r="B14" s="8" t="s">
        <v>297</v>
      </c>
      <c r="C14" s="8" t="s">
        <v>1</v>
      </c>
      <c r="D14" s="8" t="s">
        <v>1</v>
      </c>
      <c r="E14" s="8" t="s">
        <v>1</v>
      </c>
      <c r="F14" s="8" t="s">
        <v>1</v>
      </c>
      <c r="G14" s="8" t="s">
        <v>1</v>
      </c>
    </row>
    <row r="15" spans="1:7" ht="15" customHeight="1">
      <c r="A15" s="5" t="s">
        <v>1</v>
      </c>
      <c r="B15" s="5" t="s">
        <v>298</v>
      </c>
      <c r="C15" s="5" t="s">
        <v>1</v>
      </c>
      <c r="D15" s="5" t="s">
        <v>1</v>
      </c>
      <c r="E15" s="5" t="s">
        <v>1</v>
      </c>
      <c r="F15" s="5" t="s">
        <v>1</v>
      </c>
      <c r="G15" s="5" t="s">
        <v>1</v>
      </c>
    </row>
    <row r="16" spans="1:7" ht="15" customHeight="1">
      <c r="A16" s="5" t="s">
        <v>1</v>
      </c>
      <c r="B16" s="5" t="s">
        <v>157</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autoPageBreaks="0" fitToPage="1"/>
  </sheetPr>
  <dimension ref="A1:H21"/>
  <sheetViews>
    <sheetView workbookViewId="0">
      <selection sqref="A1:A2"/>
    </sheetView>
  </sheetViews>
  <sheetFormatPr defaultRowHeight="12.5"/>
  <cols>
    <col min="1" max="1" width="6.81640625" customWidth="1"/>
    <col min="2" max="2" width="25.1796875" customWidth="1"/>
    <col min="3" max="3" width="12.54296875" customWidth="1"/>
    <col min="4" max="4" width="13" customWidth="1"/>
    <col min="5" max="5" width="14" customWidth="1"/>
    <col min="6" max="7" width="12.54296875" customWidth="1"/>
    <col min="8" max="8" width="15" customWidth="1"/>
  </cols>
  <sheetData>
    <row r="1" spans="1:8" ht="15" customHeight="1">
      <c r="A1" s="42" t="s">
        <v>10</v>
      </c>
      <c r="B1" s="42" t="s">
        <v>299</v>
      </c>
      <c r="C1" s="42" t="s">
        <v>182</v>
      </c>
      <c r="D1" s="42" t="s">
        <v>183</v>
      </c>
      <c r="E1" s="42"/>
      <c r="F1" s="42" t="s">
        <v>184</v>
      </c>
      <c r="G1" s="42"/>
      <c r="H1" s="42" t="s">
        <v>300</v>
      </c>
    </row>
    <row r="2" spans="1:8" ht="15" customHeight="1">
      <c r="A2" s="42"/>
      <c r="B2" s="42"/>
      <c r="C2" s="42"/>
      <c r="D2" s="7" t="s">
        <v>281</v>
      </c>
      <c r="E2" s="7" t="s">
        <v>287</v>
      </c>
      <c r="F2" s="7" t="s">
        <v>281</v>
      </c>
      <c r="G2" s="7" t="s">
        <v>287</v>
      </c>
      <c r="H2" s="42"/>
    </row>
    <row r="3" spans="1:8" ht="15" customHeight="1">
      <c r="A3" s="8" t="s">
        <v>63</v>
      </c>
      <c r="B3" s="8" t="s">
        <v>301</v>
      </c>
      <c r="C3" s="8" t="s">
        <v>1</v>
      </c>
      <c r="D3" s="8" t="s">
        <v>1</v>
      </c>
      <c r="E3" s="8" t="s">
        <v>1</v>
      </c>
      <c r="F3" s="8" t="s">
        <v>1</v>
      </c>
      <c r="G3" s="8" t="s">
        <v>1</v>
      </c>
      <c r="H3" s="8" t="s">
        <v>1</v>
      </c>
    </row>
    <row r="4" spans="1:8" ht="15" customHeight="1">
      <c r="A4" s="5" t="s">
        <v>71</v>
      </c>
      <c r="B4" s="5" t="s">
        <v>71</v>
      </c>
      <c r="C4" s="5" t="s">
        <v>71</v>
      </c>
      <c r="D4" s="5" t="s">
        <v>71</v>
      </c>
      <c r="E4" s="5" t="s">
        <v>71</v>
      </c>
      <c r="F4" s="5" t="s">
        <v>71</v>
      </c>
      <c r="G4" s="5" t="s">
        <v>71</v>
      </c>
      <c r="H4" s="5" t="s">
        <v>71</v>
      </c>
    </row>
    <row r="5" spans="1:8" ht="15" customHeight="1">
      <c r="A5" s="5" t="s">
        <v>1</v>
      </c>
      <c r="B5" s="5" t="s">
        <v>185</v>
      </c>
      <c r="C5" s="5" t="s">
        <v>1</v>
      </c>
      <c r="D5" s="5" t="s">
        <v>1</v>
      </c>
      <c r="E5" s="5" t="s">
        <v>1</v>
      </c>
      <c r="F5" s="5" t="s">
        <v>1</v>
      </c>
      <c r="G5" s="5" t="s">
        <v>1</v>
      </c>
      <c r="H5" s="5" t="s">
        <v>1</v>
      </c>
    </row>
    <row r="6" spans="1:8" ht="15" customHeight="1">
      <c r="A6" s="8" t="s">
        <v>101</v>
      </c>
      <c r="B6" s="8" t="s">
        <v>302</v>
      </c>
      <c r="C6" s="8" t="s">
        <v>1</v>
      </c>
      <c r="D6" s="8" t="s">
        <v>1</v>
      </c>
      <c r="E6" s="8" t="s">
        <v>1</v>
      </c>
      <c r="F6" s="8" t="s">
        <v>1</v>
      </c>
      <c r="G6" s="8" t="s">
        <v>1</v>
      </c>
      <c r="H6" s="8" t="s">
        <v>1</v>
      </c>
    </row>
    <row r="7" spans="1:8" ht="15" customHeight="1">
      <c r="A7" s="5" t="s">
        <v>71</v>
      </c>
      <c r="B7" s="5" t="s">
        <v>71</v>
      </c>
      <c r="C7" s="5" t="s">
        <v>71</v>
      </c>
      <c r="D7" s="5" t="s">
        <v>71</v>
      </c>
      <c r="E7" s="5" t="s">
        <v>71</v>
      </c>
      <c r="F7" s="5" t="s">
        <v>71</v>
      </c>
      <c r="G7" s="5" t="s">
        <v>71</v>
      </c>
      <c r="H7" s="5" t="s">
        <v>71</v>
      </c>
    </row>
    <row r="8" spans="1:8" ht="15" customHeight="1">
      <c r="A8" s="5" t="s">
        <v>1</v>
      </c>
      <c r="B8" s="5" t="s">
        <v>185</v>
      </c>
      <c r="C8" s="5" t="s">
        <v>1</v>
      </c>
      <c r="D8" s="5" t="s">
        <v>1</v>
      </c>
      <c r="E8" s="5" t="s">
        <v>1</v>
      </c>
      <c r="F8" s="5" t="s">
        <v>1</v>
      </c>
      <c r="G8" s="5" t="s">
        <v>1</v>
      </c>
      <c r="H8" s="5" t="s">
        <v>1</v>
      </c>
    </row>
    <row r="9" spans="1:8" ht="15" customHeight="1">
      <c r="A9" s="8" t="s">
        <v>149</v>
      </c>
      <c r="B9" s="8" t="s">
        <v>303</v>
      </c>
      <c r="C9" s="8" t="s">
        <v>1</v>
      </c>
      <c r="D9" s="8" t="s">
        <v>1</v>
      </c>
      <c r="E9" s="8" t="s">
        <v>1</v>
      </c>
      <c r="F9" s="8" t="s">
        <v>1</v>
      </c>
      <c r="G9" s="8" t="s">
        <v>1</v>
      </c>
      <c r="H9" s="8" t="s">
        <v>1</v>
      </c>
    </row>
    <row r="10" spans="1:8" ht="15" customHeight="1">
      <c r="A10" s="5" t="s">
        <v>71</v>
      </c>
      <c r="B10" s="5" t="s">
        <v>71</v>
      </c>
      <c r="C10" s="5" t="s">
        <v>71</v>
      </c>
      <c r="D10" s="5" t="s">
        <v>71</v>
      </c>
      <c r="E10" s="5" t="s">
        <v>71</v>
      </c>
      <c r="F10" s="5" t="s">
        <v>71</v>
      </c>
      <c r="G10" s="5" t="s">
        <v>71</v>
      </c>
      <c r="H10" s="5" t="s">
        <v>71</v>
      </c>
    </row>
    <row r="11" spans="1:8" ht="15" customHeight="1">
      <c r="A11" s="5" t="s">
        <v>1</v>
      </c>
      <c r="B11" s="5" t="s">
        <v>185</v>
      </c>
      <c r="C11" s="5" t="s">
        <v>1</v>
      </c>
      <c r="D11" s="5" t="s">
        <v>1</v>
      </c>
      <c r="E11" s="5" t="s">
        <v>1</v>
      </c>
      <c r="F11" s="5" t="s">
        <v>1</v>
      </c>
      <c r="G11" s="5" t="s">
        <v>1</v>
      </c>
      <c r="H11" s="5" t="s">
        <v>1</v>
      </c>
    </row>
    <row r="12" spans="1:8" ht="15" customHeight="1">
      <c r="A12" s="8" t="s">
        <v>152</v>
      </c>
      <c r="B12" s="8" t="s">
        <v>304</v>
      </c>
      <c r="C12" s="8" t="s">
        <v>1</v>
      </c>
      <c r="D12" s="8" t="s">
        <v>1</v>
      </c>
      <c r="E12" s="8" t="s">
        <v>1</v>
      </c>
      <c r="F12" s="8" t="s">
        <v>1</v>
      </c>
      <c r="G12" s="8" t="s">
        <v>1</v>
      </c>
      <c r="H12" s="8" t="s">
        <v>1</v>
      </c>
    </row>
    <row r="13" spans="1:8" ht="15" customHeight="1">
      <c r="A13" s="5" t="s">
        <v>71</v>
      </c>
      <c r="B13" s="5" t="s">
        <v>71</v>
      </c>
      <c r="C13" s="5" t="s">
        <v>71</v>
      </c>
      <c r="D13" s="5" t="s">
        <v>71</v>
      </c>
      <c r="E13" s="5" t="s">
        <v>71</v>
      </c>
      <c r="F13" s="5" t="s">
        <v>71</v>
      </c>
      <c r="G13" s="5" t="s">
        <v>71</v>
      </c>
      <c r="H13" s="5" t="s">
        <v>71</v>
      </c>
    </row>
    <row r="14" spans="1:8" ht="15" customHeight="1">
      <c r="A14" s="5" t="s">
        <v>1</v>
      </c>
      <c r="B14" s="5" t="s">
        <v>185</v>
      </c>
      <c r="C14" s="5" t="s">
        <v>1</v>
      </c>
      <c r="D14" s="5" t="s">
        <v>1</v>
      </c>
      <c r="E14" s="5" t="s">
        <v>1</v>
      </c>
      <c r="F14" s="5" t="s">
        <v>1</v>
      </c>
      <c r="G14" s="5" t="s">
        <v>1</v>
      </c>
      <c r="H14" s="5" t="s">
        <v>1</v>
      </c>
    </row>
    <row r="15" spans="1:8" ht="15" customHeight="1">
      <c r="A15" s="8" t="s">
        <v>159</v>
      </c>
      <c r="B15" s="8" t="s">
        <v>305</v>
      </c>
      <c r="C15" s="8" t="s">
        <v>1</v>
      </c>
      <c r="D15" s="8" t="s">
        <v>1</v>
      </c>
      <c r="E15" s="8" t="s">
        <v>1</v>
      </c>
      <c r="F15" s="8" t="s">
        <v>1</v>
      </c>
      <c r="G15" s="8" t="s">
        <v>1</v>
      </c>
      <c r="H15" s="8" t="s">
        <v>1</v>
      </c>
    </row>
    <row r="16" spans="1:8" ht="15" customHeight="1">
      <c r="A16" s="5" t="s">
        <v>71</v>
      </c>
      <c r="B16" s="5" t="s">
        <v>71</v>
      </c>
      <c r="C16" s="5" t="s">
        <v>71</v>
      </c>
      <c r="D16" s="5" t="s">
        <v>71</v>
      </c>
      <c r="E16" s="5" t="s">
        <v>71</v>
      </c>
      <c r="F16" s="5" t="s">
        <v>71</v>
      </c>
      <c r="G16" s="5" t="s">
        <v>71</v>
      </c>
      <c r="H16" s="5" t="s">
        <v>71</v>
      </c>
    </row>
    <row r="17" spans="1:8" ht="15" customHeight="1">
      <c r="A17" s="5" t="s">
        <v>1</v>
      </c>
      <c r="B17" s="5" t="s">
        <v>185</v>
      </c>
      <c r="C17" s="5" t="s">
        <v>1</v>
      </c>
      <c r="D17" s="5" t="s">
        <v>1</v>
      </c>
      <c r="E17" s="5" t="s">
        <v>1</v>
      </c>
      <c r="F17" s="5" t="s">
        <v>1</v>
      </c>
      <c r="G17" s="5" t="s">
        <v>1</v>
      </c>
      <c r="H17" s="5" t="s">
        <v>1</v>
      </c>
    </row>
    <row r="18" spans="1:8" ht="15" customHeight="1">
      <c r="A18" s="8" t="s">
        <v>162</v>
      </c>
      <c r="B18" s="8" t="s">
        <v>306</v>
      </c>
      <c r="C18" s="8" t="s">
        <v>1</v>
      </c>
      <c r="D18" s="8" t="s">
        <v>1</v>
      </c>
      <c r="E18" s="8" t="s">
        <v>1</v>
      </c>
      <c r="F18" s="8" t="s">
        <v>1</v>
      </c>
      <c r="G18" s="8" t="s">
        <v>1</v>
      </c>
      <c r="H18" s="8" t="s">
        <v>1</v>
      </c>
    </row>
    <row r="19" spans="1:8" ht="15" customHeight="1">
      <c r="A19" s="5" t="s">
        <v>71</v>
      </c>
      <c r="B19" s="5" t="s">
        <v>71</v>
      </c>
      <c r="C19" s="5" t="s">
        <v>71</v>
      </c>
      <c r="D19" s="5" t="s">
        <v>71</v>
      </c>
      <c r="E19" s="5" t="s">
        <v>71</v>
      </c>
      <c r="F19" s="5" t="s">
        <v>71</v>
      </c>
      <c r="G19" s="5" t="s">
        <v>71</v>
      </c>
      <c r="H19" s="5" t="s">
        <v>71</v>
      </c>
    </row>
    <row r="20" spans="1:8" ht="15" customHeight="1">
      <c r="A20" s="5" t="s">
        <v>1</v>
      </c>
      <c r="B20" s="5" t="s">
        <v>185</v>
      </c>
      <c r="C20" s="5" t="s">
        <v>1</v>
      </c>
      <c r="D20" s="5" t="s">
        <v>1</v>
      </c>
      <c r="E20" s="5" t="s">
        <v>1</v>
      </c>
      <c r="F20" s="5" t="s">
        <v>1</v>
      </c>
      <c r="G20" s="5" t="s">
        <v>1</v>
      </c>
      <c r="H20" s="5" t="s">
        <v>1</v>
      </c>
    </row>
    <row r="21" spans="1:8" ht="15" customHeight="1">
      <c r="A21" s="8" t="s">
        <v>165</v>
      </c>
      <c r="B21" s="8" t="s">
        <v>307</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autoPageBreaks="0" fitToPage="1"/>
  </sheetPr>
  <dimension ref="A1:C3"/>
  <sheetViews>
    <sheetView workbookViewId="0">
      <selection activeCell="C16" sqref="C16"/>
    </sheetView>
  </sheetViews>
  <sheetFormatPr defaultRowHeight="12.5"/>
  <cols>
    <col min="1" max="1" width="6.81640625" customWidth="1"/>
    <col min="2" max="2" width="43" customWidth="1"/>
    <col min="3" max="3" width="41.453125" customWidth="1"/>
  </cols>
  <sheetData>
    <row r="1" spans="1:3" ht="15" customHeight="1">
      <c r="A1" s="7" t="s">
        <v>10</v>
      </c>
      <c r="B1" s="7" t="s">
        <v>308</v>
      </c>
      <c r="C1" s="7" t="s">
        <v>11</v>
      </c>
    </row>
    <row r="2" spans="1:3" ht="15" customHeight="1">
      <c r="A2" s="5" t="s">
        <v>71</v>
      </c>
      <c r="B2" s="5" t="s">
        <v>71</v>
      </c>
      <c r="C2" s="5" t="s">
        <v>71</v>
      </c>
    </row>
    <row r="3" spans="1:3" ht="15" customHeight="1">
      <c r="A3" s="5" t="s">
        <v>1</v>
      </c>
      <c r="B3" s="5" t="s">
        <v>1</v>
      </c>
      <c r="C3" s="5"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547FF-745A-4DAA-A68D-C49E4EDBB31F}">
  <dimension ref="A1:A874"/>
  <sheetViews>
    <sheetView workbookViewId="0">
      <selection activeCell="A11" sqref="A11"/>
    </sheetView>
  </sheetViews>
  <sheetFormatPr defaultRowHeight="12.5"/>
  <sheetData>
    <row r="1" spans="1:1">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{'SheetId':'0e67e680-b807-4d33-99c0-7b78881f5ae3','UId':'9cbd5645-d1cc-4c66-9f84-d2f549c40baa','Col':4,'Row':3,'Format':'numberic','Value':'55069738644','TargetCode':''}</v>
      </c>
    </row>
    <row r="5" spans="1:1">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{'SheetId':'0e67e680-b807-4d33-99c0-7b78881f5ae3','UId':'99e568e1-5c2c-4711-855d-7b59f3d1cab6','Col':5,'Row':3,'Format':'numberic','Value':'34570582075','TargetCode':''}</v>
      </c>
    </row>
    <row r="6" spans="1:1">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{'SheetId':'0e67e680-b807-4d33-99c0-7b78881f5ae3','UId':'c69da7a3-02da-4c71-9ebc-1684c54f1afc','Col':6,'Row':3,'Format':'numberic','Value':'3.11204363980589','TargetCode':''}</v>
      </c>
    </row>
    <row r="7" spans="1:1">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{'SheetId':'0e67e680-b807-4d33-99c0-7b78881f5ae3','UId':'ff256832-31a8-4b18-a932-43bc9d1665b9','Col':4,'Row':6,'ColDynamic':4,'RowDynamic':5,'Format':'numberic','Value':'55069738644','TargetCode':''}</v>
      </c>
    </row>
    <row r="14" spans="1:1">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{'SheetId':'0e67e680-b807-4d33-99c0-7b78881f5ae3','UId':'a91ef888-5216-4368-893d-4bf54555e048','Col':5,'Row':6,'ColDynamic':5,'RowDynamic':5,'Format':'numberic','Value':'34570582075','TargetCode':''}</v>
      </c>
    </row>
    <row r="15" spans="1:1">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{'SheetId':'0e67e680-b807-4d33-99c0-7b78881f5ae3','UId':'0872eb3d-591d-41ae-88b3-07cc186bb076','Col':6,'Row':6,'ColDynamic':6,'RowDynamic':5,'Format':'numberic','Value':'3.11204363980589','TargetCode':''}</v>
      </c>
    </row>
    <row r="16" spans="1:1">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{'SheetId':'0e67e680-b807-4d33-99c0-7b78881f5ae3','UId':'c59bc369-ef6c-4ae7-8932-3d3cd7b0f999','Col':4,'Row':8,'ColDynamic':4,'RowDynamic':9,'Format':'numberic','Value':'312380424750','TargetCode':''}</v>
      </c>
    </row>
    <row r="20" spans="1:1">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{'SheetId':'0e67e680-b807-4d33-99c0-7b78881f5ae3','UId':'71da1168-8366-41b4-a97a-ac130f3a71ab','Col':5,'Row':8,'ColDynamic':5,'RowDynamic':9,'Format':'numberic','Value':'268126141650','TargetCode':''}</v>
      </c>
    </row>
    <row r="21" spans="1:1">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{'SheetId':'0e67e680-b807-4d33-99c0-7b78881f5ae3','UId':'3c022ada-eb27-4aed-bf94-d517130be29a','Col':6,'Row':8,'ColDynamic':6,'RowDynamic':9,'Format':'numberic','Value':'1.05965608023315','TargetCode':''}</v>
      </c>
    </row>
    <row r="22" spans="1:1">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{'SheetId':'0e67e680-b807-4d33-99c0-7b78881f5ae3','UId':'aaa47aee-de9e-4a72-aaac-e89970beaace','Col':4,'Row':13,'ColDynamic':4,'RowDynamic':12,'Format':'numberic','Value':'200000','TargetCode':''}</v>
      </c>
    </row>
    <row r="35" spans="1:1">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{'SheetId':'0e67e680-b807-4d33-99c0-7b78881f5ae3','UId':'c31cdabe-83ce-456c-8300-7b06d46f81cc','Col':5,'Row':13,'ColDynamic':5,'RowDynamic':12,'Format':'numberic','Value':'342300000','TargetCode':''}</v>
      </c>
    </row>
    <row r="36" spans="1:1">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{'SheetId':'0e67e680-b807-4d33-99c0-7b78881f5ae3','UId':'df064eb2-539c-42cd-9667-ecd8effb04f7','Col':6,'Row':13,'ColDynamic':6,'RowDynamic':12,'Format':'numberic','Value':'','TargetCode':''}</v>
      </c>
    </row>
    <row r="37" spans="1:1">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{'SheetId':'0e67e680-b807-4d33-99c0-7b78881f5ae3','UId':'4db3253d-9c46-4d6e-918f-a429377ea210','Col':4,'Row':16,'Format':'numberic','Value':'0','TargetCode':''}</v>
      </c>
    </row>
    <row r="44" spans="1:1">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{'SheetId':'0e67e680-b807-4d33-99c0-7b78881f5ae3','UId':'1b5619ce-07bd-4f38-b89d-ff10d4440cfc','Col':5,'Row':16,'Format':'numberic','Value':'0','TargetCode':''}</v>
      </c>
    </row>
    <row r="45" spans="1:1">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{'SheetId':'0e67e680-b807-4d33-99c0-7b78881f5ae3','UId':'e662b89a-1c2d-4d21-94c4-5d786440cb11','Col':6,'Row':16,'Format':'numberic','Value':'','TargetCode':''}</v>
      </c>
    </row>
    <row r="46" spans="1:1">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{'SheetId':'0e67e680-b807-4d33-99c0-7b78881f5ae3','UId':'fd93a4a0-c67a-4490-8678-85ab28c59627','Col':4,'Row':21,'ColDynamic':4,'RowDynamic':20,'Format':'numberic','Value':'840327200','TargetCode':''}</v>
      </c>
    </row>
    <row r="59" spans="1:1">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{'SheetId':'0e67e680-b807-4d33-99c0-7b78881f5ae3','UId':'fcf911ca-e231-4e37-ba04-31a4d132b264','Col':5,'Row':21,'ColDynamic':5,'RowDynamic':20,'Format':'numberic','Value':'0','TargetCode':''}</v>
      </c>
    </row>
    <row r="60" spans="1:1">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{'SheetId':'0e67e680-b807-4d33-99c0-7b78881f5ae3','UId':'2d289968-fbe5-4b0a-bf5f-8a6df071d197','Col':6,'Row':21,'ColDynamic':6,'RowDynamic':20,'Format':'numberic','Value':'','TargetCode':''}</v>
      </c>
    </row>
    <row r="61" spans="1:1">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{'SheetId':'0e67e680-b807-4d33-99c0-7b78881f5ae3','UId':'9165401c-9eab-437b-81ae-d4feb80e4e2f','Col':4,'Row':30,'Format':'numberic','Value':'368290690594','TargetCode':''}</v>
      </c>
    </row>
    <row r="86" spans="1:1">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{'SheetId':'0e67e680-b807-4d33-99c0-7b78881f5ae3','UId':'a439d206-4c67-47d4-afcd-d4f8e627acf1','Col':5,'Row':30,'Format':'numberic','Value':'303039023725','TargetCode':''}</v>
      </c>
    </row>
    <row r="87" spans="1:1">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{'SheetId':'0e67e680-b807-4d33-99c0-7b78881f5ae3','UId':'8906c8be-ac8d-4de9-aebb-1de6b88d0a22','Col':6,'Row':30,'Format':'numberic','Value':'1.17856851264958','TargetCode':''}</v>
      </c>
    </row>
    <row r="88" spans="1:1">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{'SheetId':'0e67e680-b807-4d33-99c0-7b78881f5ae3','UId':'c0a5eee6-84a8-4294-82d8-68a2433fd220','Col':4,'Row':34,'ColDynamic':4,'RowDynamic':33,'Format':'numberic','Value':'2918415500','TargetCode':''}</v>
      </c>
    </row>
    <row r="98" spans="1:1">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{'SheetId':'0e67e680-b807-4d33-99c0-7b78881f5ae3','UId':'a4ede6ba-ec49-4991-9f32-c8e9bcfe31d0','Col':5,'Row':34,'ColDynamic':5,'RowDynamic':33,'Format':'numberic','Value':'0','TargetCode':''}</v>
      </c>
    </row>
    <row r="99" spans="1:1">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{'SheetId':'0e67e680-b807-4d33-99c0-7b78881f5ae3','UId':'ebe7f90a-4c76-4d55-af2e-bf84fb789084','Col':6,'Row':34,'ColDynamic':6,'RowDynamic':33,'Format':'numberic','Value':'','TargetCode':''}</v>
      </c>
    </row>
    <row r="100" spans="1:1">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{'SheetId':'0e67e680-b807-4d33-99c0-7b78881f5ae3','UId':'6823b56c-6355-4646-a028-45bac846780f','Col':4,'Row':37,'Format':'numberic','Value':'8921320322','TargetCode':''}</v>
      </c>
    </row>
    <row r="107" spans="1:1">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{'SheetId':'0e67e680-b807-4d33-99c0-7b78881f5ae3','UId':'3318279c-387a-4099-bb92-e31c1fe449fe','Col':5,'Row':37,'Format':'numberic','Value':'4026360577','TargetCode':''}</v>
      </c>
    </row>
    <row r="108" spans="1:1">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{'SheetId':'0e67e680-b807-4d33-99c0-7b78881f5ae3','UId':'4e4bdcf0-80c6-4aab-a280-ce14045479a2','Col':6,'Row':37,'Format':'numberic','Value':'3.84111319697563','TargetCode':''}</v>
      </c>
    </row>
    <row r="109" spans="1:1">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{'SheetId':'0e67e680-b807-4d33-99c0-7b78881f5ae3','UId':'3c70b8a9-b1ec-43c2-876f-82404e71a395','Col':4,'Row':40,'Format':'numberic','Value':'11839735822','TargetCode':''}</v>
      </c>
    </row>
    <row r="116" spans="1:1">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{'SheetId':'0e67e680-b807-4d33-99c0-7b78881f5ae3','UId':'12d35449-1610-445d-a82a-ca6aa3c24666','Col':5,'Row':40,'Format':'numberic','Value':'4026360577','TargetCode':''}</v>
      </c>
    </row>
    <row r="117" spans="1:1">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{'SheetId':'0e67e680-b807-4d33-99c0-7b78881f5ae3','UId':'12315a60-eed3-4b10-a10c-2f67a18ee638','Col':6,'Row':40,'Format':'numberic','Value':'5.097649660941','TargetCode':''}</v>
      </c>
    </row>
    <row r="118" spans="1:1">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{'SheetId':'0e67e680-b807-4d33-99c0-7b78881f5ae3','UId':'47fa62ea-4432-4646-9d4f-ee5aab71af85','Col':4,'Row':41,'Format':'numberic','Value':'356450954772','TargetCode':''}</v>
      </c>
    </row>
    <row r="119" spans="1:1">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{'SheetId':'0e67e680-b807-4d33-99c0-7b78881f5ae3','UId':'3afb4556-da28-46fc-a2b2-36ba72752042','Col':5,'Row':41,'Format':'numberic','Value':'299012663148','TargetCode':''}</v>
      </c>
    </row>
    <row r="120" spans="1:1">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{'SheetId':'0e67e680-b807-4d33-99c0-7b78881f5ae3','UId':'76b3aaa6-980e-4c01-b289-c500e2a6bc24','Col':6,'Row':41,'Format':'numberic','Value':'1.14922174090238','TargetCode':''}</v>
      </c>
    </row>
    <row r="121" spans="1:1">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{'SheetId':'0e67e680-b807-4d33-99c0-7b78881f5ae3','UId':'7104513d-d6f9-4449-8a07-2e2ffcb96545','Col':4,'Row':42,'Format':'numberic','Value':'15428331.85','TargetCode':''}</v>
      </c>
    </row>
    <row r="122" spans="1:1">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{'SheetId':'0e67e680-b807-4d33-99c0-7b78881f5ae3','UId':'3e6dbc06-a87f-42e5-8f05-e55e94914d01','Col':5,'Row':42,'Format':'numberic','Value':'14081225.02','TargetCode':''}</v>
      </c>
    </row>
    <row r="123" spans="1:1">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{'SheetId':'0e67e680-b807-4d33-99c0-7b78881f5ae3','UId':'f428fa58-01e3-47d4-8c5d-1c46168be529','Col':6,'Row':42,'Format':'numberic','Value':'0.82835718444945','TargetCode':''}</v>
      </c>
    </row>
    <row r="124" spans="1:1">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{'SheetId':'0e67e680-b807-4d33-99c0-7b78881f5ae3','UId':'4e4f6161-da0f-463f-8dd1-39772b1d4eda','Col':4,'Row':43,'Format':'numberic','Value':'23103.66','TargetCode':''}</v>
      </c>
    </row>
    <row r="125" spans="1:1">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{'SheetId':'0e67e680-b807-4d33-99c0-7b78881f5ae3','UId':'4a847a8c-942e-443a-8eae-7a36b88630ea','Col':5,'Row':43,'Format':'numberic','Value':'21234.84','TargetCode':''}</v>
      </c>
    </row>
    <row r="126" spans="1:1">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{'SheetId':'0e67e680-b807-4d33-99c0-7b78881f5ae3','UId':'b1a27640-3dfd-4efe-90b1-884e8ae97752','Col':6,'Row':43,'Format':'numberic','Value':'1.38735056818318','TargetCode':''}</v>
      </c>
    </row>
    <row r="127" spans="1:1">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{'SheetId':'9e57442d-faa2-4732-bfe8-6082c7f4cc3b','UId':'1ab6082b-49bd-46b5-a368-d8740fb12834','Col':4,'Row':2,'Format':'numberic','Value':'4423699','TargetCode':''}</v>
      </c>
    </row>
    <row r="128" spans="1:1">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{'SheetId':'9e57442d-faa2-4732-bfe8-6082c7f4cc3b','UId':'220cbdc8-4631-4f07-a522-f901ab9a56b6','Col':5,'Row':2,'Format':'numberic','Value':'454739286','TargetCode':''}</v>
      </c>
    </row>
    <row r="129" spans="1:1">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{'SheetId':'9e57442d-faa2-4732-bfe8-6082c7f4cc3b','UId':'44591e3f-5579-49aa-bc70-68808b3d1875','Col':6,'Row':2,'Format':'numberic','Value':'4423699','TargetCode':''}</v>
      </c>
    </row>
    <row r="130" spans="1:1">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{'SheetId':'9e57442d-faa2-4732-bfe8-6082c7f4cc3b','UId':'469f6a2b-25ef-4e27-93c5-0caee9db4d81','Col':4,'Row':5,'ColDynamic':4,'RowDynamic':4,'Format':'numberic','Value':'200000','TargetCode':''}</v>
      </c>
    </row>
    <row r="137" spans="1:1">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{'SheetId':'9e57442d-faa2-4732-bfe8-6082c7f4cc3b','UId':'7b8d3f89-6827-40c2-b297-cf7a42237b42','Col':5,'Row':5,'ColDynamic':5,'RowDynamic':4,'Format':'numberic','Value':'452714000','TargetCode':''}</v>
      </c>
    </row>
    <row r="138" spans="1:1">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{'SheetId':'9e57442d-faa2-4732-bfe8-6082c7f4cc3b','UId':'4ae5c9f2-f277-4de6-a00c-b59eae1b7410','Col':6,'Row':5,'ColDynamic':6,'RowDynamic':4,'Format':'numberic','Value':'200000','TargetCode':''}</v>
      </c>
    </row>
    <row r="139" spans="1:1">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{'SheetId':'9e57442d-faa2-4732-bfe8-6082c7f4cc3b','UId':'5cf117a3-96d2-4aaf-916d-02b16ba83420','Col':4,'Row':7,'ColDynamic':4,'RowDynamic':4,'Format':'numberic','Value':'4223699','TargetCode':''}</v>
      </c>
    </row>
    <row r="143" spans="1:1">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{'SheetId':'9e57442d-faa2-4732-bfe8-6082c7f4cc3b','UId':'89c23fea-c054-41d5-9d1e-0958d45c7a95','Col':5,'Row':7,'ColDynamic':5,'RowDynamic':4,'Format':'numberic','Value':'2025286','TargetCode':''}</v>
      </c>
    </row>
    <row r="144" spans="1:1">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{'SheetId':'9e57442d-faa2-4732-bfe8-6082c7f4cc3b','UId':'d5829e20-95a8-4535-904c-7e09f2cdc9f2','Col':6,'Row':7,'ColDynamic':6,'RowDynamic':4,'Format':'numberic','Value':'4223699','TargetCode':''}</v>
      </c>
    </row>
    <row r="145" spans="1:1">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{'SheetId':'9e57442d-faa2-4732-bfe8-6082c7f4cc3b','UId':'21f3c77c-886e-43f3-9ba5-fdc740bf45a7','Col':4,'Row':11,'ColDynamic':4,'RowDynamic':8,'Format':'numberic','Value':'752044815','TargetCode':''}</v>
      </c>
    </row>
    <row r="155" spans="1:1">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{'SheetId':'9e57442d-faa2-4732-bfe8-6082c7f4cc3b','UId':'fff53ed1-05e1-4ac8-8249-2f48edf9fa14','Col':5,'Row':11,'ColDynamic':5,'RowDynamic':8,'Format':'numberic','Value':'531940140','TargetCode':''}</v>
      </c>
    </row>
    <row r="156" spans="1:1">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{'SheetId':'9e57442d-faa2-4732-bfe8-6082c7f4cc3b','UId':'c1a4252e-e2cb-4233-bed1-d3afc836ccc8','Col':6,'Row':11,'ColDynamic':6,'RowDynamic':8,'Format':'numberic','Value':'752044815','TargetCode':''}</v>
      </c>
    </row>
    <row r="157" spans="1:1">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{'SheetId':'9e57442d-faa2-4732-bfe8-6082c7f4cc3b','UId':'2b4c7218-ef2f-452d-80ea-cb1d29493e04','Col':4,'Row':12,'Format':'numberic','Value':'322757317','TargetCode':''}</v>
      </c>
    </row>
    <row r="158" spans="1:1">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{'SheetId':'9e57442d-faa2-4732-bfe8-6082c7f4cc3b','UId':'2916fb19-bceb-454d-ad42-4fc7a299a2a3','Col':5,'Row':12,'Format':'numberic','Value':'305946100','TargetCode':''}</v>
      </c>
    </row>
    <row r="159" spans="1:1">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{'SheetId':'9e57442d-faa2-4732-bfe8-6082c7f4cc3b','UId':'4e500903-fadf-4a73-8849-257ec68842d0','Col':6,'Row':12,'Format':'numberic','Value':'322757317','TargetCode':''}</v>
      </c>
    </row>
    <row r="160" spans="1:1">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{'SheetId':'9e57442d-faa2-4732-bfe8-6082c7f4cc3b','UId':'157e5771-4dd4-4ed6-838c-69dd228515cd','Col':4,'Row':14,'ColDynamic':4,'RowDynamic':11,'Format':'numberic','Value':'38951373','TargetCode':''}</v>
      </c>
    </row>
    <row r="164" spans="1:1">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{'SheetId':'9e57442d-faa2-4732-bfe8-6082c7f4cc3b','UId':'1e7708d3-6d2b-4639-8d85-59b3c9bf16f5','Col':5,'Row':14,'ColDynamic':5,'RowDynamic':11,'Format':'numberic','Value':'35968064','TargetCode':''}</v>
      </c>
    </row>
    <row r="165" spans="1:1">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{'SheetId':'9e57442d-faa2-4732-bfe8-6082c7f4cc3b','UId':'18031c0a-5fc4-4a35-8331-a60cef3972fd','Col':6,'Row':14,'ColDynamic':6,'RowDynamic':11,'Format':'numberic','Value':'38951373','TargetCode':''}</v>
      </c>
    </row>
    <row r="166" spans="1:1">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{'SheetId':'9e57442d-faa2-4732-bfe8-6082c7f4cc3b','UId':'963cdae6-2163-4975-9a2a-f08497c7292d','Col':4,'Row':17,'Format':'numberic','Value':'79062500','TargetCode':''}</v>
      </c>
    </row>
    <row r="173" spans="1:1">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{'SheetId':'9e57442d-faa2-4732-bfe8-6082c7f4cc3b','UId':'85eed99f-bfdc-4be7-9967-72d9b1d67a5b','Col':5,'Row':17,'Format':'numberic','Value':'79062500','TargetCode':''}</v>
      </c>
    </row>
    <row r="174" spans="1:1">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{'SheetId':'9e57442d-faa2-4732-bfe8-6082c7f4cc3b','UId':'a66486eb-4505-4714-830d-ba2c3c0c6cd7','Col':6,'Row':17,'Format':'numberic','Value':'79062500','TargetCode':''}</v>
      </c>
    </row>
    <row r="175" spans="1:1">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{'SheetId':'9e57442d-faa2-4732-bfe8-6082c7f4cc3b','UId':'35799ba3-fea0-48d2-b27f-56054b206bd2','Col':4,'Row':24,'ColDynamic':4,'RowDynamic':23,'Format':'numberic','Value':'0','TargetCode':''}</v>
      </c>
    </row>
    <row r="194" spans="1:1">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{'SheetId':'9e57442d-faa2-4732-bfe8-6082c7f4cc3b','UId':'1863aaae-65a9-4f9f-9c5d-b3b2a95e519b','Col':5,'Row':24,'ColDynamic':5,'RowDynamic':23,'Format':'numberic','Value':'19928571','TargetCode':''}</v>
      </c>
    </row>
    <row r="195" spans="1:1">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{'SheetId':'9e57442d-faa2-4732-bfe8-6082c7f4cc3b','UId':'45a838e8-921d-463e-8daa-a5c771a772aa','Col':6,'Row':24,'ColDynamic':6,'RowDynamic':23,'Format':'numberic','Value':'0','TargetCode':''}</v>
      </c>
    </row>
    <row r="196" spans="1:1">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{'SheetId':'9e57442d-faa2-4732-bfe8-6082c7f4cc3b','UId':'1fe83977-2f78-4ce9-aa52-80fb62c52ad7','Col':4,'Row':26,'ColDynamic':4,'RowDynamic':19,'Format':'numberic','Value':'30000000','TargetCode':''}</v>
      </c>
    </row>
    <row r="200" spans="1:1">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{'SheetId':'9e57442d-faa2-4732-bfe8-6082c7f4cc3b','UId':'3e45938a-8b15-4a28-8d4e-6889d6469db5','Col':5,'Row':26,'ColDynamic':5,'RowDynamic':19,'Format':'numberic','Value':'30000000','TargetCode':''}</v>
      </c>
    </row>
    <row r="201" spans="1:1">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{'SheetId':'9e57442d-faa2-4732-bfe8-6082c7f4cc3b','UId':'3873886c-5e1c-44a4-ba3a-dae5f5accc8b','Col':6,'Row':26,'ColDynamic':6,'RowDynamic':19,'Format':'numberic','Value':'30000000','TargetCode':''}</v>
      </c>
    </row>
    <row r="202" spans="1:1">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{'SheetId':'9e57442d-faa2-4732-bfe8-6082c7f4cc3b','UId':'581705f2-b558-44e2-8b63-817b7dd987f8','Col':4,'Row':29,'Format':'numberic','Value':'0','TargetCode':''}</v>
      </c>
    </row>
    <row r="209" spans="1:1">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{'SheetId':'9e57442d-faa2-4732-bfe8-6082c7f4cc3b','UId':'a342e52b-1996-43bd-aad7-3f3a098098b1','Col':5,'Row':29,'Format':'numberic','Value':'0','TargetCode':''}</v>
      </c>
    </row>
    <row r="210" spans="1:1">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{'SheetId':'9e57442d-faa2-4732-bfe8-6082c7f4cc3b','UId':'ae6443cc-5c55-4f1a-a361-ff2dd22018a3','Col':6,'Row':29,'Format':'numberic','Value':'0','TargetCode':''}</v>
      </c>
    </row>
    <row r="211" spans="1:1">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{'SheetId':'9e57442d-faa2-4732-bfe8-6082c7f4cc3b','UId':'22eae942-46a3-4663-8bad-854ee399b27a','Col':4,'Row':32,'Format':'numberic','Value':'280836586','TargetCode':''}</v>
      </c>
    </row>
    <row r="218" spans="1:1">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{'SheetId':'9e57442d-faa2-4732-bfe8-6082c7f4cc3b','UId':'e86bd792-47df-41d4-b178-07deae52a1d3','Col':5,'Row':32,'Format':'numberic','Value':'53452405','TargetCode':''}</v>
      </c>
    </row>
    <row r="219" spans="1:1">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{'SheetId':'9e57442d-faa2-4732-bfe8-6082c7f4cc3b','UId':'38ae0936-1d1f-43c1-92bd-8403ec08cfeb','Col':6,'Row':32,'Format':'numberic','Value':'280836586','TargetCode':''}</v>
      </c>
    </row>
    <row r="220" spans="1:1">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{'SheetId':'9e57442d-faa2-4732-bfe8-6082c7f4cc3b','UId':'a2f958ce-55fd-4741-a0a1-bdcf0dd1c8ec','Col':4,'Row':35,'Format':'numberic','Value':'437039','TargetCode':''}</v>
      </c>
    </row>
    <row r="227" spans="1:1">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{'SheetId':'9e57442d-faa2-4732-bfe8-6082c7f4cc3b','UId':'393bdfde-2176-402e-9b16-331c74ac5995','Col':5,'Row':35,'Format':'numberic','Value':'7582500','TargetCode':''}</v>
      </c>
    </row>
    <row r="228" spans="1:1">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{'SheetId':'9e57442d-faa2-4732-bfe8-6082c7f4cc3b','UId':'61a21fd4-9c85-4c00-b1f5-a006461b16c9','Col':6,'Row':35,'Format':'numberic','Value':'437039','TargetCode':''}</v>
      </c>
    </row>
    <row r="229" spans="1:1">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{'SheetId':'9e57442d-faa2-4732-bfe8-6082c7f4cc3b','UId':'c95f90f6-640a-4331-b0e8-54422c753940','Col':4,'Row':38,'Format':'numberic','Value':'-747621116','TargetCode':''}</v>
      </c>
    </row>
    <row r="236" spans="1:1">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{'SheetId':'9e57442d-faa2-4732-bfe8-6082c7f4cc3b','UId':'19caeda8-1e5a-4518-8250-4c15acb82c48','Col':5,'Row':38,'Format':'numberic','Value':'-77200854','TargetCode':''}</v>
      </c>
    </row>
    <row r="237" spans="1:1">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{'SheetId':'9e57442d-faa2-4732-bfe8-6082c7f4cc3b','UId':'d743182c-5853-46f3-8604-ad3aa58840b8','Col':6,'Row':38,'Format':'numberic','Value':'-747621116','TargetCode':''}</v>
      </c>
    </row>
    <row r="238" spans="1:1">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{'SheetId':'9e57442d-faa2-4732-bfe8-6082c7f4cc3b','UId':'5fb4cc84-0a90-4cae-ba19-392c839af798','Col':4,'Row':39,'Format':'numberic','Value':'26503304300','TargetCode':''}</v>
      </c>
    </row>
    <row r="239" spans="1:1">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{'SheetId':'9e57442d-faa2-4732-bfe8-6082c7f4cc3b','UId':'c14dbefc-c01b-44b0-a577-6f17c0396290','Col':5,'Row':39,'Format':'numberic','Value':'11352538950','TargetCode':''}</v>
      </c>
    </row>
    <row r="240" spans="1:1">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{'SheetId':'9e57442d-faa2-4732-bfe8-6082c7f4cc3b','UId':'d1eb0ab7-7a60-49c8-b8aa-39c894436edb','Col':6,'Row':39,'Format':'numberic','Value':'26503304300','TargetCode':''}</v>
      </c>
    </row>
    <row r="241" spans="1:1">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{'SheetId':'9e57442d-faa2-4732-bfe8-6082c7f4cc3b','UId':'7dc5398f-c841-400c-850b-875a5c468e05','Col':4,'Row':40,'Format':'numberic','Value':'14225005227','TargetCode':''}</v>
      </c>
    </row>
    <row r="242" spans="1:1">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{'SheetId':'9e57442d-faa2-4732-bfe8-6082c7f4cc3b','UId':'fa4fb11d-bd81-48b0-9ef6-a4ff2cd9d48a','Col':5,'Row':40,'Format':'numberic','Value':'8191633637','TargetCode':''}</v>
      </c>
    </row>
    <row r="243" spans="1:1">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{'SheetId':'9e57442d-faa2-4732-bfe8-6082c7f4cc3b','UId':'73bb9d14-e1ea-4394-a083-b8a649641cf9','Col':6,'Row':40,'Format':'numberic','Value':'14225005227','TargetCode':''}</v>
      </c>
    </row>
    <row r="244" spans="1:1">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{'SheetId':'9e57442d-faa2-4732-bfe8-6082c7f4cc3b','UId':'bab2e1a7-20d5-41fd-881b-9a21514bfc4f','Col':4,'Row':41,'Format':'numberic','Value':'12278299073','TargetCode':''}</v>
      </c>
    </row>
    <row r="245" spans="1:1">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{'SheetId':'9e57442d-faa2-4732-bfe8-6082c7f4cc3b','UId':'128100c2-b671-4904-a5a9-41069ed12784','Col':5,'Row':41,'Format':'numberic','Value':'3160905313','TargetCode':''}</v>
      </c>
    </row>
    <row r="246" spans="1:1">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{'SheetId':'9e57442d-faa2-4732-bfe8-6082c7f4cc3b','UId':'04b06e65-b2eb-4858-bb0b-d72c0270f1f6','Col':6,'Row':41,'Format':'numberic','Value':'12278299073','TargetCode':''}</v>
      </c>
    </row>
    <row r="247" spans="1:1">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{'SheetId':'9e57442d-faa2-4732-bfe8-6082c7f4cc3b','UId':'0c34f541-ad2d-4bff-9fce-284295e89335','Col':4,'Row':42,'Format':'numberic','Value':'25755683184','TargetCode':''}</v>
      </c>
    </row>
    <row r="248" spans="1:1">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{'SheetId':'9e57442d-faa2-4732-bfe8-6082c7f4cc3b','UId':'a1069390-e9a5-41a9-8d0c-f5931f68451d','Col':5,'Row':42,'Format':'numberic','Value':'11275338096','TargetCode':''}</v>
      </c>
    </row>
    <row r="249" spans="1:1">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{'SheetId':'9e57442d-faa2-4732-bfe8-6082c7f4cc3b','UId':'943a903f-8f0c-48d3-9a7d-d0f797c51f06','Col':6,'Row':42,'Format':'numberic','Value':'25755683184','TargetCode':''}</v>
      </c>
    </row>
    <row r="250" spans="1:1">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{'SheetId':'9e57442d-faa2-4732-bfe8-6082c7f4cc3b','UId':'14ba2d4e-fc98-469f-8702-009a93d663bf','Col':4,'Row':43,'Format':'numberic','Value':'299012663148','TargetCode':''}</v>
      </c>
    </row>
    <row r="251" spans="1:1">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{'SheetId':'9e57442d-faa2-4732-bfe8-6082c7f4cc3b','UId':'46dc8404-c63b-42c5-af20-35a421a3b5ab','Col':5,'Row':43,'Format':'numberic','Value':'302682009812','TargetCode':''}</v>
      </c>
    </row>
    <row r="252" spans="1:1">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{'SheetId':'9e57442d-faa2-4732-bfe8-6082c7f4cc3b','UId':'a1137c7a-72fe-4907-952f-0a4daf353a5c','Col':6,'Row':43,'Format':'numberic','Value':'299012663148','TargetCode':''}</v>
      </c>
    </row>
    <row r="253" spans="1:1">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{'SheetId':'9e57442d-faa2-4732-bfe8-6082c7f4cc3b','UId':'ae182ae4-ecb8-4b3e-87b1-02fe2b8c8c6e','Col':4,'Row':44,'Format':'numberic','Value':'57438291624','TargetCode':''}</v>
      </c>
    </row>
    <row r="254" spans="1:1">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{'SheetId':'9e57442d-faa2-4732-bfe8-6082c7f4cc3b','UId':'c7c70708-3a08-4a71-8b5b-958036d28d83','Col':5,'Row':44,'Format':'numberic','Value':'-3669346664','TargetCode':''}</v>
      </c>
    </row>
    <row r="255" spans="1:1">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{'SheetId':'9e57442d-faa2-4732-bfe8-6082c7f4cc3b','UId':'b56d1f06-ac4a-4581-bd76-0a7116bb9601','Col':6,'Row':44,'Format':'numberic','Value':'57438291624','TargetCode':''}</v>
      </c>
    </row>
    <row r="256" spans="1:1">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{'SheetId':'9e57442d-faa2-4732-bfe8-6082c7f4cc3b','UId':'071f8b6b-411a-4479-a1e0-68ae4989d4d4','Col':4,'Row':45,'Format':'numberic','Value':'25755683184','TargetCode':''}</v>
      </c>
    </row>
    <row r="257" spans="1:1">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{'SheetId':'9e57442d-faa2-4732-bfe8-6082c7f4cc3b','UId':'649fe867-7540-4d27-809f-914ad09af55e','Col':5,'Row':45,'Format':'numberic','Value':'11275338096','TargetCode':''}</v>
      </c>
    </row>
    <row r="258" spans="1:1">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{'SheetId':'9e57442d-faa2-4732-bfe8-6082c7f4cc3b','UId':'ce2f8942-9d48-4663-bc86-864ddeb2e9fb','Col':6,'Row':45,'Format':'numberic','Value':'25755683184','TargetCode':''}</v>
      </c>
    </row>
    <row r="259" spans="1:1">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{'SheetId':'9e57442d-faa2-4732-bfe8-6082c7f4cc3b','UId':'da1428fc-0129-48bd-9cae-bcdc3527e7ff','Col':4,'Row':46,'Format':'numberic','Value':'0','TargetCode':''}</v>
      </c>
    </row>
    <row r="260" spans="1:1">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{'SheetId':'9e57442d-faa2-4732-bfe8-6082c7f4cc3b','UId':'e59bf9b3-105f-46b2-a4c4-386837875fff','Col':5,'Row':46,'Format':'numberic','Value':'0','TargetCode':''}</v>
      </c>
    </row>
    <row r="261" spans="1:1">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{'SheetId':'9e57442d-faa2-4732-bfe8-6082c7f4cc3b','UId':'190b7595-8f9e-458d-8990-f4ff2e021104','Col':6,'Row':46,'Format':'numberic','Value':'0','TargetCode':''}</v>
      </c>
    </row>
    <row r="262" spans="1:1">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{'SheetId':'9e57442d-faa2-4732-bfe8-6082c7f4cc3b','UId':'26da4aec-6928-4f66-88a5-fdfd0ee643e5','Col':4,'Row':47,'Format':'numberic','Value':'31682608440','TargetCode':''}</v>
      </c>
    </row>
    <row r="263" spans="1:1">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{'SheetId':'9e57442d-faa2-4732-bfe8-6082c7f4cc3b','UId':'9b98b4cd-1dc6-4f10-9fcd-3b02154fc346','Col':5,'Row':47,'Format':'numberic','Value':'-14944684760','TargetCode':''}</v>
      </c>
    </row>
    <row r="264" spans="1:1">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{'SheetId':'9e57442d-faa2-4732-bfe8-6082c7f4cc3b','UId':'ab589e24-1208-4602-83e1-3b0d9a9ddac2','Col':6,'Row':47,'Format':'numberic','Value':'31682608440','TargetCode':''}</v>
      </c>
    </row>
    <row r="265" spans="1:1">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{'SheetId':'9e57442d-faa2-4732-bfe8-6082c7f4cc3b','UId':'a1e12271-7d9c-46e1-be1f-d3831e97dba6','Col':4,'Row':48,'Format':'numberic','Value':'356450954772','TargetCode':''}</v>
      </c>
    </row>
    <row r="266" spans="1:1">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{'SheetId':'9e57442d-faa2-4732-bfe8-6082c7f4cc3b','UId':'85d94755-db4c-439e-8336-6cbb28df62be','Col':5,'Row':48,'Format':'numberic','Value':'299012663148','TargetCode':''}</v>
      </c>
    </row>
    <row r="267" spans="1:1">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{'SheetId':'9e57442d-faa2-4732-bfe8-6082c7f4cc3b','UId':'d8a625ed-973b-4579-990b-8dd486f640c5','Col':6,'Row':48,'Format':'numberic','Value':'356450954772','TargetCode':''}</v>
      </c>
    </row>
    <row r="268" spans="1:1">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c r="A285" t="str">
        <f>CONCATENATE("{'SheetId':'1deb9a6e-dc5a-4908-87cc-034ee9747e20'",",","'UId':'1e992cf2-7118-4214-a559-0195c8884aea'",",'Col':",COLUMN(BCDanhMucDauTu_06029!A33),",'Row':",ROW(BCDanhMucDauTu_06029!A33),",","'ColDynamic':",COLUMN(BCDanhMucDauTu_06029!A3),",","'RowDynamic':",ROW(BCDanhMucDauTu_06029!A3),",","'Format':'numberic'",",'Value':'",SUBSTITUTE(BCDanhMucDauTu_06029!A33,"'","\'"),"','TargetCode':''}")</f>
        <v>{'SheetId':'1deb9a6e-dc5a-4908-87cc-034ee9747e20','UId':'1e992cf2-7118-4214-a559-0195c8884aea','Col':1,'Row':33,'ColDynamic':1,'RowDynamic':3,'Format':'numberic','Value':' ','TargetCode':''}</v>
      </c>
    </row>
    <row r="286" spans="1:1">
      <c r="A286" t="str">
        <f>CONCATENATE("{'SheetId':'1deb9a6e-dc5a-4908-87cc-034ee9747e20'",",","'UId':'4f882b80-9e4d-4d19-8537-405badf59571'",",'Col':",COLUMN(BCDanhMucDauTu_06029!B33),",'Row':",ROW(BCDanhMucDauTu_06029!B33),",","'ColDynamic':",COLUMN(BCDanhMucDauTu_06029!B3),",","'RowDynamic':",ROW(BCDanhMucDauTu_06029!B3),",","'Format':'string'",",'Value':'",SUBSTITUTE(BCDanhMucDauTu_06029!B33,"'","\'"),"','TargetCode':''}")</f>
        <v>{'SheetId':'1deb9a6e-dc5a-4908-87cc-034ee9747e20','UId':'4f882b80-9e4d-4d19-8537-405badf59571','Col':2,'Row':33,'ColDynamic':2,'RowDynamic':3,'Format':'string','Value':'Tổng','TargetCode':''}</v>
      </c>
    </row>
    <row r="287" spans="1:1">
      <c r="A287" t="str">
        <f>CONCATENATE("{'SheetId':'1deb9a6e-dc5a-4908-87cc-034ee9747e20'",",","'UId':'5250f607-5010-4670-bb67-dda35efb42cd'",",'Col':",COLUMN(BCDanhMucDauTu_06029!C33),",'Row':",ROW(BCDanhMucDauTu_06029!C33),",","'ColDynamic':",COLUMN(BCDanhMucDauTu_06029!C3),",","'RowDynamic':",ROW(BCDanhMucDauTu_06029!C3),",","'Format':'numberic'",",'Value':'",SUBSTITUTE(BCDanhMucDauTu_06029!C33,"'","\'"),"','TargetCode':''}")</f>
        <v>{'SheetId':'1deb9a6e-dc5a-4908-87cc-034ee9747e20','UId':'5250f607-5010-4670-bb67-dda35efb42cd','Col':3,'Row':33,'ColDynamic':3,'RowDynamic':3,'Format':'numberic','Value':'2247','TargetCode':''}</v>
      </c>
    </row>
    <row r="288" spans="1:1">
      <c r="A288" t="str">
        <f>CONCATENATE("{'SheetId':'1deb9a6e-dc5a-4908-87cc-034ee9747e20'",",","'UId':'428c865a-7282-4f58-bc89-20f1b0217190'",",'Col':",COLUMN(BCDanhMucDauTu_06029!D33),",'Row':",ROW(BCDanhMucDauTu_06029!D33),",","'ColDynamic':",COLUMN(BCDanhMucDauTu_06029!D3),",","'RowDynamic':",ROW(BCDanhMucDauTu_06029!D3),",","'Format':'numberic'",",'Value':'",SUBSTITUTE(BCDanhMucDauTu_06029!D33,"'","\'"),"','TargetCode':''}")</f>
        <v>{'SheetId':'1deb9a6e-dc5a-4908-87cc-034ee9747e20','UId':'428c865a-7282-4f58-bc89-20f1b0217190','Col':4,'Row':33,'ColDynamic':4,'RowDynamic':3,'Format':'numberic','Value':'','TargetCode':''}</v>
      </c>
    </row>
    <row r="289" spans="1:1">
      <c r="A289" t="str">
        <f>CONCATENATE("{'SheetId':'1deb9a6e-dc5a-4908-87cc-034ee9747e20'",",","'UId':'9592905c-7577-459a-bf73-e7d1733cf17a'",",'Col':",COLUMN(BCDanhMucDauTu_06029!E33),",'Row':",ROW(BCDanhMucDauTu_06029!E33),",","'ColDynamic':",COLUMN(BCDanhMucDauTu_06029!E3),",","'RowDynamic':",ROW(BCDanhMucDauTu_06029!E3),",","'Format':'numberic'",",'Value':'",SUBSTITUTE(BCDanhMucDauTu_06029!E33,"'","\'"),"','TargetCode':''}")</f>
        <v>{'SheetId':'1deb9a6e-dc5a-4908-87cc-034ee9747e20','UId':'9592905c-7577-459a-bf73-e7d1733cf17a','Col':5,'Row':33,'ColDynamic':5,'RowDynamic':3,'Format':'numberic','Value':'','TargetCode':''}</v>
      </c>
    </row>
    <row r="290" spans="1:1">
      <c r="A290" t="str">
        <f>CONCATENATE("{'SheetId':'1deb9a6e-dc5a-4908-87cc-034ee9747e20'",",","'UId':'a9e4466a-def7-4534-a075-0e61b1888eec'",",'Col':",COLUMN(BCDanhMucDauTu_06029!F33),",'Row':",ROW(BCDanhMucDauTu_06029!F33),",","'ColDynamic':",COLUMN(BCDanhMucDauTu_06029!F3),",","'RowDynamic':",ROW(BCDanhMucDauTu_06029!F3),",","'Format':'numberic'",",'Value':'",SUBSTITUTE(BCDanhMucDauTu_06029!F33,"'","\'"),"','TargetCode':''}")</f>
        <v>{'SheetId':'1deb9a6e-dc5a-4908-87cc-034ee9747e20','UId':'a9e4466a-def7-4534-a075-0e61b1888eec','Col':6,'Row':33,'ColDynamic':6,'RowDynamic':3,'Format':'numberic','Value':'312380424750','TargetCode':''}</v>
      </c>
    </row>
    <row r="291" spans="1:1">
      <c r="A291" t="str">
        <f>CONCATENATE("{'SheetId':'1deb9a6e-dc5a-4908-87cc-034ee9747e20'",",","'UId':'13379930-3d0b-4576-86a6-aee55aa73fef'",",'Col':",COLUMN(BCDanhMucDauTu_06029!G33),",'Row':",ROW(BCDanhMucDauTu_06029!G33),",","'ColDynamic':",COLUMN(BCDanhMucDauTu_06029!G3),",","'RowDynamic':",ROW(BCDanhMucDauTu_06029!G3),",","'Format':'numberic'",",'Value':'",SUBSTITUTE(BCDanhMucDauTu_06029!G33,"'","\'"),"','TargetCode':''}")</f>
        <v>{'SheetId':'1deb9a6e-dc5a-4908-87cc-034ee9747e20','UId':'13379930-3d0b-4576-86a6-aee55aa73fef','Col':7,'Row':33,'ColDynamic':7,'RowDynamic':3,'Format':'numberic','Value':'0.8481898476613','TargetCode':''}</v>
      </c>
    </row>
    <row r="292" spans="1:1">
      <c r="A292" t="str">
        <f>CONCATENATE("{'SheetId':'1deb9a6e-dc5a-4908-87cc-034ee9747e20'",",","'UId':'17931870-911c-4fad-afd5-7ec649ba087b'",",'Col':",COLUMN(BCDanhMucDauTu_06029!D34),",'Row':",ROW(BCDanhMucDauTu_06029!D34),",","'Format':'numberic'",",'Value':'",SUBSTITUTE(BCDanhMucDauTu_06029!D34,"'","\'"),"','TargetCode':''}")</f>
        <v>{'SheetId':'1deb9a6e-dc5a-4908-87cc-034ee9747e20','UId':'17931870-911c-4fad-afd5-7ec649ba087b','Col':4,'Row':34,'Format':'numberic','Value':'','TargetCode':''}</v>
      </c>
    </row>
    <row r="293" spans="1:1">
      <c r="A293" t="str">
        <f>CONCATENATE("{'SheetId':'1deb9a6e-dc5a-4908-87cc-034ee9747e20'",",","'UId':'8e29656a-72a1-4698-a2d4-ab43c77220a4'",",'Col':",COLUMN(BCDanhMucDauTu_06029!E34),",'Row':",ROW(BCDanhMucDauTu_06029!E34),",","'Format':'numberic'",",'Value':'",SUBSTITUTE(BCDanhMucDauTu_06029!E34,"'","\'"),"','TargetCode':''}")</f>
        <v>{'SheetId':'1deb9a6e-dc5a-4908-87cc-034ee9747e20','UId':'8e29656a-72a1-4698-a2d4-ab43c77220a4','Col':5,'Row':34,'Format':'numberic','Value':'','TargetCode':''}</v>
      </c>
    </row>
    <row r="294" spans="1:1">
      <c r="A294" t="str">
        <f>CONCATENATE("{'SheetId':'1deb9a6e-dc5a-4908-87cc-034ee9747e20'",",","'UId':'5fe96b01-5f18-4f07-ac34-11fa669457a4'",",'Col':",COLUMN(BCDanhMucDauTu_06029!F34),",'Row':",ROW(BCDanhMucDauTu_06029!F34),",","'Format':'numberic'",",'Value':'",SUBSTITUTE(BCDanhMucDauTu_06029!F34,"'","\'"),"','TargetCode':''}")</f>
        <v>{'SheetId':'1deb9a6e-dc5a-4908-87cc-034ee9747e20','UId':'5fe96b01-5f18-4f07-ac34-11fa669457a4','Col':6,'Row':34,'Format':'numberic','Value':'','TargetCode':''}</v>
      </c>
    </row>
    <row r="295" spans="1:1">
      <c r="A295" t="str">
        <f>CONCATENATE("{'SheetId':'1deb9a6e-dc5a-4908-87cc-034ee9747e20'",",","'UId':'9d206dcc-b016-47b5-a344-791067be02d5'",",'Col':",COLUMN(BCDanhMucDauTu_06029!G34),",'Row':",ROW(BCDanhMucDauTu_06029!G34),",","'Format':'numberic'",",'Value':'",SUBSTITUTE(BCDanhMucDauTu_06029!G34,"'","\'"),"','TargetCode':''}")</f>
        <v>{'SheetId':'1deb9a6e-dc5a-4908-87cc-034ee9747e20','UId':'9d206dcc-b016-47b5-a344-791067be02d5','Col':7,'Row':34,'Format':'numberic','Value':'','TargetCode':''}</v>
      </c>
    </row>
    <row r="296" spans="1:1">
      <c r="A296" t="str">
        <f>CONCATENATE("{'SheetId':'1deb9a6e-dc5a-4908-87cc-034ee9747e20'",",","'UId':'d149d88b-77fb-4541-8798-63154426abc2'",",'Col':",COLUMN(BCDanhMucDauTu_06029!A36),",'Row':",ROW(BCDanhMucDauTu_06029!A36),",","'ColDynamic':",COLUMN(BCDanhMucDauTu_06029!A34),",","'RowDynamic':",ROW(BCDanhMucDauTu_06029!A34),",","'Format':'numberic'",",'Value':'",SUBSTITUTE(BCDanhMucDauTu_06029!A36,"'","\'"),"','TargetCode':''}")</f>
        <v>{'SheetId':'1deb9a6e-dc5a-4908-87cc-034ee9747e20','UId':'d149d88b-77fb-4541-8798-63154426abc2','Col':1,'Row':36,'ColDynamic':1,'RowDynamic':34,'Format':'numberic','Value':' ','TargetCode':''}</v>
      </c>
    </row>
    <row r="297" spans="1:1">
      <c r="A297" t="str">
        <f>CONCATENATE("{'SheetId':'1deb9a6e-dc5a-4908-87cc-034ee9747e20'",",","'UId':'63355adb-73ff-4fd6-a4ee-6353f3830628'",",'Col':",COLUMN(BCDanhMucDauTu_06029!B36),",'Row':",ROW(BCDanhMucDauTu_06029!B36),",","'ColDynamic':",COLUMN(BCDanhMucDauTu_06029!B34),",","'RowDynamic':",ROW(BCDanhMucDauTu_06029!B34),",","'Format':'string'",",'Value':'",SUBSTITUTE(BCDanhMucDauTu_06029!B36,"'","\'"),"','TargetCode':''}")</f>
        <v>{'SheetId':'1deb9a6e-dc5a-4908-87cc-034ee9747e20','UId':'63355adb-73ff-4fd6-a4ee-6353f3830628','Col':2,'Row':36,'ColDynamic':2,'RowDynamic':34,'Format':'string','Value':'Tổng','TargetCode':''}</v>
      </c>
    </row>
    <row r="298" spans="1:1">
      <c r="A298" t="str">
        <f>CONCATENATE("{'SheetId':'1deb9a6e-dc5a-4908-87cc-034ee9747e20'",",","'UId':'34e26121-8d4b-46bb-836d-3cc1913c6909'",",'Col':",COLUMN(BCDanhMucDauTu_06029!C36),",'Row':",ROW(BCDanhMucDauTu_06029!C36),",","'ColDynamic':",COLUMN(BCDanhMucDauTu_06029!C34),",","'RowDynamic':",ROW(BCDanhMucDauTu_06029!C34),",","'Format':'numberic'",",'Value':'",SUBSTITUTE(BCDanhMucDauTu_06029!C36,"'","\'"),"','TargetCode':''}")</f>
        <v>{'SheetId':'1deb9a6e-dc5a-4908-87cc-034ee9747e20','UId':'34e26121-8d4b-46bb-836d-3cc1913c6909','Col':3,'Row':36,'ColDynamic':3,'RowDynamic':34,'Format':'numberic','Value':'2249','TargetCode':''}</v>
      </c>
    </row>
    <row r="299" spans="1:1">
      <c r="A299" t="str">
        <f>CONCATENATE("{'SheetId':'1deb9a6e-dc5a-4908-87cc-034ee9747e20'",",","'UId':'dcb7503a-9941-4910-9dba-c04cd291c91d'",",'Col':",COLUMN(BCDanhMucDauTu_06029!D36),",'Row':",ROW(BCDanhMucDauTu_06029!D36),",","'ColDynamic':",COLUMN(BCDanhMucDauTu_06029!D34),",","'RowDynamic':",ROW(BCDanhMucDauTu_06029!D34),",","'Format':'numberic'",",'Value':'",SUBSTITUTE(BCDanhMucDauTu_06029!D36,"'","\'"),"','TargetCode':''}")</f>
        <v>{'SheetId':'1deb9a6e-dc5a-4908-87cc-034ee9747e20','UId':'dcb7503a-9941-4910-9dba-c04cd291c91d','Col':4,'Row':36,'ColDynamic':4,'RowDynamic':34,'Format':'numberic','Value':'','TargetCode':''}</v>
      </c>
    </row>
    <row r="300" spans="1:1">
      <c r="A300" t="str">
        <f>CONCATENATE("{'SheetId':'1deb9a6e-dc5a-4908-87cc-034ee9747e20'",",","'UId':'9ff33d6c-3426-46f5-98c3-f1cc3c6c563e'",",'Col':",COLUMN(BCDanhMucDauTu_06029!E36),",'Row':",ROW(BCDanhMucDauTu_06029!E36),",","'ColDynamic':",COLUMN(BCDanhMucDauTu_06029!E34),",","'RowDynamic':",ROW(BCDanhMucDauTu_06029!E34),",","'Format':'numberic'",",'Value':'",SUBSTITUTE(BCDanhMucDauTu_06029!E36,"'","\'"),"','TargetCode':''}")</f>
        <v>{'SheetId':'1deb9a6e-dc5a-4908-87cc-034ee9747e20','UId':'9ff33d6c-3426-46f5-98c3-f1cc3c6c563e','Col':5,'Row':36,'ColDynamic':5,'RowDynamic':34,'Format':'numberic','Value':'','TargetCode':''}</v>
      </c>
    </row>
    <row r="301" spans="1:1">
      <c r="A301" t="str">
        <f>CONCATENATE("{'SheetId':'1deb9a6e-dc5a-4908-87cc-034ee9747e20'",",","'UId':'196bc559-44ca-4c84-bc88-37e0b2b7c0ca'",",'Col':",COLUMN(BCDanhMucDauTu_06029!F36),",'Row':",ROW(BCDanhMucDauTu_06029!F36),",","'ColDynamic':",COLUMN(BCDanhMucDauTu_06029!F34),",","'RowDynamic':",ROW(BCDanhMucDauTu_06029!F34),",","'Format':'numberic'",",'Value':'",SUBSTITUTE(BCDanhMucDauTu_06029!F36,"'","\'"),"','TargetCode':''}")</f>
        <v>{'SheetId':'1deb9a6e-dc5a-4908-87cc-034ee9747e20','UId':'196bc559-44ca-4c84-bc88-37e0b2b7c0ca','Col':6,'Row':36,'ColDynamic':6,'RowDynamic':34,'Format':'numberic','Value':'0','TargetCode':''}</v>
      </c>
    </row>
    <row r="302" spans="1:1">
      <c r="A302" t="str">
        <f>CONCATENATE("{'SheetId':'1deb9a6e-dc5a-4908-87cc-034ee9747e20'",",","'UId':'76830a4a-49b3-4200-8f4c-2ccbb1a8164a'",",'Col':",COLUMN(BCDanhMucDauTu_06029!G36),",'Row':",ROW(BCDanhMucDauTu_06029!G36),",","'ColDynamic':",COLUMN(BCDanhMucDauTu_06029!G34),",","'RowDynamic':",ROW(BCDanhMucDauTu_06029!G34),",","'Format':'numberic'",",'Value':'",SUBSTITUTE(BCDanhMucDauTu_06029!G36,"'","\'"),"','TargetCode':''}")</f>
        <v>{'SheetId':'1deb9a6e-dc5a-4908-87cc-034ee9747e20','UId':'76830a4a-49b3-4200-8f4c-2ccbb1a8164a','Col':7,'Row':36,'ColDynamic':7,'RowDynamic':34,'Format':'numberic','Value':'0','TargetCode':''}</v>
      </c>
    </row>
    <row r="303" spans="1:1">
      <c r="A303" t="str">
        <f>CONCATENATE("{'SheetId':'1deb9a6e-dc5a-4908-87cc-034ee9747e20'",",","'UId':'c5e58da8-6303-4f4b-8cfb-be632ed7700b'",",'Col':",COLUMN(BCDanhMucDauTu_06029!D37),",'Row':",ROW(BCDanhMucDauTu_06029!D37),",","'Format':'numberic'",",'Value':'",SUBSTITUTE(BCDanhMucDauTu_06029!D37,"'","\'"),"','TargetCode':''}")</f>
        <v>{'SheetId':'1deb9a6e-dc5a-4908-87cc-034ee9747e20','UId':'c5e58da8-6303-4f4b-8cfb-be632ed7700b','Col':4,'Row':37,'Format':'numberic','Value':'','TargetCode':''}</v>
      </c>
    </row>
    <row r="304" spans="1:1">
      <c r="A304" t="str">
        <f>CONCATENATE("{'SheetId':'1deb9a6e-dc5a-4908-87cc-034ee9747e20'",",","'UId':'00ea0783-aace-414b-8975-b7b78127300d'",",'Col':",COLUMN(BCDanhMucDauTu_06029!E37),",'Row':",ROW(BCDanhMucDauTu_06029!E37),",","'Format':'numberic'",",'Value':'",SUBSTITUTE(BCDanhMucDauTu_06029!E37,"'","\'"),"','TargetCode':''}")</f>
        <v>{'SheetId':'1deb9a6e-dc5a-4908-87cc-034ee9747e20','UId':'00ea0783-aace-414b-8975-b7b78127300d','Col':5,'Row':37,'Format':'numberic','Value':'','TargetCode':''}</v>
      </c>
    </row>
    <row r="305" spans="1:1">
      <c r="A305" t="str">
        <f>CONCATENATE("{'SheetId':'1deb9a6e-dc5a-4908-87cc-034ee9747e20'",",","'UId':'399d8c6f-4901-44ca-8111-9e12f616c487'",",'Col':",COLUMN(BCDanhMucDauTu_06029!F37),",'Row':",ROW(BCDanhMucDauTu_06029!F37),",","'Format':'numberic'",",'Value':'",SUBSTITUTE(BCDanhMucDauTu_06029!F37,"'","\'"),"','TargetCode':''}")</f>
        <v>{'SheetId':'1deb9a6e-dc5a-4908-87cc-034ee9747e20','UId':'399d8c6f-4901-44ca-8111-9e12f616c487','Col':6,'Row':37,'Format':'numberic','Value':'','TargetCode':''}</v>
      </c>
    </row>
    <row r="306" spans="1:1">
      <c r="A306" t="str">
        <f>CONCATENATE("{'SheetId':'1deb9a6e-dc5a-4908-87cc-034ee9747e20'",",","'UId':'2cdda7fd-cb87-47da-8e30-06a3709bd609'",",'Col':",COLUMN(BCDanhMucDauTu_06029!G37),",'Row':",ROW(BCDanhMucDauTu_06029!G37),",","'Format':'numberic'",",'Value':'",SUBSTITUTE(BCDanhMucDauTu_06029!G37,"'","\'"),"','TargetCode':''}")</f>
        <v>{'SheetId':'1deb9a6e-dc5a-4908-87cc-034ee9747e20','UId':'2cdda7fd-cb87-47da-8e30-06a3709bd609','Col':7,'Row':37,'Format':'numberic','Value':'','TargetCode':''}</v>
      </c>
    </row>
    <row r="307" spans="1:1">
      <c r="A307" t="str">
        <f>CONCATENATE("{'SheetId':'1deb9a6e-dc5a-4908-87cc-034ee9747e20'",",","'UId':'b8c20cc2-e76a-461c-ace9-e83abfcc1775'",",'Col':",COLUMN(BCDanhMucDauTu_06029!A41),",'Row':",ROW(BCDanhMucDauTu_06029!A41),",","'ColDynamic':",COLUMN(BCDanhMucDauTu_06029!A42),",","'RowDynamic':",ROW(BCDanhMucDauTu_06029!A42),",","'Format':'numberic'",",'Value':'",SUBSTITUTE(BCDanhMucDauTu_06029!A41,"'","\'"),"','TargetCode':''}")</f>
        <v>{'SheetId':'1deb9a6e-dc5a-4908-87cc-034ee9747e20','UId':'b8c20cc2-e76a-461c-ace9-e83abfcc1775','Col':1,'Row':41,'ColDynamic':1,'RowDynamic':42,'Format':'numberic','Value':' ','TargetCode':''}</v>
      </c>
    </row>
    <row r="308" spans="1:1">
      <c r="A308" t="str">
        <f>CONCATENATE("{'SheetId':'1deb9a6e-dc5a-4908-87cc-034ee9747e20'",",","'UId':'e6fa0887-9c0a-49b1-a5d5-d55f5bee7d17'",",'Col':",COLUMN(BCDanhMucDauTu_06029!B41),",'Row':",ROW(BCDanhMucDauTu_06029!B41),",","'ColDynamic':",COLUMN(BCDanhMucDauTu_06029!B42),",","'RowDynamic':",ROW(BCDanhMucDauTu_06029!B42),",","'Format':'string'",",'Value':'",SUBSTITUTE(BCDanhMucDauTu_06029!B41,"'","\'"),"','TargetCode':''}")</f>
        <v>{'SheetId':'1deb9a6e-dc5a-4908-87cc-034ee9747e20','UId':'e6fa0887-9c0a-49b1-a5d5-d55f5bee7d17','Col':2,'Row':41,'ColDynamic':2,'RowDynamic':42,'Format':'string','Value':'Tổng','TargetCode':''}</v>
      </c>
    </row>
    <row r="309" spans="1:1">
      <c r="A309" t="str">
        <f>CONCATENATE("{'SheetId':'1deb9a6e-dc5a-4908-87cc-034ee9747e20'",",","'UId':'6a029111-438c-4c2c-a425-15433a16ea47'",",'Col':",COLUMN(BCDanhMucDauTu_06029!C41),",'Row':",ROW(BCDanhMucDauTu_06029!C41),",","'ColDynamic':",COLUMN(BCDanhMucDauTu_06029!C42),",","'RowDynamic':",ROW(BCDanhMucDauTu_06029!C42),",","'Format':'numberic'",",'Value':'",SUBSTITUTE(BCDanhMucDauTu_06029!C41,"'","\'"),"','TargetCode':''}")</f>
        <v>{'SheetId':'1deb9a6e-dc5a-4908-87cc-034ee9747e20','UId':'6a029111-438c-4c2c-a425-15433a16ea47','Col':3,'Row':41,'ColDynamic':3,'RowDynamic':42,'Format':'numberic','Value':'2252','TargetCode':''}</v>
      </c>
    </row>
    <row r="310" spans="1:1">
      <c r="A310" t="str">
        <f>CONCATENATE("{'SheetId':'1deb9a6e-dc5a-4908-87cc-034ee9747e20'",",","'UId':'2af5b400-8abe-46e3-8b64-7efb4d13db84'",",'Col':",COLUMN(BCDanhMucDauTu_06029!D41),",'Row':",ROW(BCDanhMucDauTu_06029!D41),",","'ColDynamic':",COLUMN(BCDanhMucDauTu_06029!D42),",","'RowDynamic':",ROW(BCDanhMucDauTu_06029!D42),",","'Format':'numberic'",",'Value':'",SUBSTITUTE(BCDanhMucDauTu_06029!D41,"'","\'"),"','TargetCode':''}")</f>
        <v>{'SheetId':'1deb9a6e-dc5a-4908-87cc-034ee9747e20','UId':'2af5b400-8abe-46e3-8b64-7efb4d13db84','Col':4,'Row':41,'ColDynamic':4,'RowDynamic':42,'Format':'numberic','Value':'','TargetCode':''}</v>
      </c>
    </row>
    <row r="311" spans="1:1">
      <c r="A311" t="str">
        <f>CONCATENATE("{'SheetId':'1deb9a6e-dc5a-4908-87cc-034ee9747e20'",",","'UId':'142640d6-6a87-400c-bc3e-fd34124b8a95'",",'Col':",COLUMN(BCDanhMucDauTu_06029!E41),",'Row':",ROW(BCDanhMucDauTu_06029!E41),",","'ColDynamic':",COLUMN(BCDanhMucDauTu_06029!E42),",","'RowDynamic':",ROW(BCDanhMucDauTu_06029!E42),",","'Format':'numberic'",",'Value':'",SUBSTITUTE(BCDanhMucDauTu_06029!E41,"'","\'"),"','TargetCode':''}")</f>
        <v>{'SheetId':'1deb9a6e-dc5a-4908-87cc-034ee9747e20','UId':'142640d6-6a87-400c-bc3e-fd34124b8a95','Col':5,'Row':41,'ColDynamic':5,'RowDynamic':42,'Format':'numberic','Value':'','TargetCode':''}</v>
      </c>
    </row>
    <row r="312" spans="1:1">
      <c r="A312" t="str">
        <f>CONCATENATE("{'SheetId':'1deb9a6e-dc5a-4908-87cc-034ee9747e20'",",","'UId':'a4748164-33b9-46bd-8561-e8b3f76700ee'",",'Col':",COLUMN(BCDanhMucDauTu_06029!F41),",'Row':",ROW(BCDanhMucDauTu_06029!F41),",","'ColDynamic':",COLUMN(BCDanhMucDauTu_06029!F42),",","'RowDynamic':",ROW(BCDanhMucDauTu_06029!F42),",","'Format':'numberic'",",'Value':'",SUBSTITUTE(BCDanhMucDauTu_06029!F41,"'","\'"),"','TargetCode':''}")</f>
        <v>{'SheetId':'1deb9a6e-dc5a-4908-87cc-034ee9747e20','UId':'a4748164-33b9-46bd-8561-e8b3f76700ee','Col':6,'Row':41,'ColDynamic':6,'RowDynamic':42,'Format':'numberic','Value':'0','TargetCode':''}</v>
      </c>
    </row>
    <row r="313" spans="1:1">
      <c r="A313" t="str">
        <f>CONCATENATE("{'SheetId':'1deb9a6e-dc5a-4908-87cc-034ee9747e20'",",","'UId':'8b15b2dd-95b7-4075-8cb9-63831db4f74a'",",'Col':",COLUMN(BCDanhMucDauTu_06029!G41),",'Row':",ROW(BCDanhMucDauTu_06029!G41),",","'ColDynamic':",COLUMN(BCDanhMucDauTu_06029!G42),",","'RowDynamic':",ROW(BCDanhMucDauTu_06029!G42),",","'Format':'numberic'",",'Value':'",SUBSTITUTE(BCDanhMucDauTu_06029!G41,"'","\'"),"','TargetCode':''}")</f>
        <v>{'SheetId':'1deb9a6e-dc5a-4908-87cc-034ee9747e20','UId':'8b15b2dd-95b7-4075-8cb9-63831db4f74a','Col':7,'Row':41,'ColDynamic':7,'RowDynamic':42,'Format':'numberic','Value':'0','TargetCode':''}</v>
      </c>
    </row>
    <row r="314" spans="1:1">
      <c r="A314" t="str">
        <f>CONCATENATE("{'SheetId':'1deb9a6e-dc5a-4908-87cc-034ee9747e20'",",","'UId':'fe496e11-6071-47ac-9042-fb59341ce9d3'",",'Col':",COLUMN(BCDanhMucDauTu_06029!D42),",'Row':",ROW(BCDanhMucDauTu_06029!D42),",","'Format':'numberic'",",'Value':'",SUBSTITUTE(BCDanhMucDauTu_06029!D42,"'","\'"),"','TargetCode':''}")</f>
        <v>{'SheetId':'1deb9a6e-dc5a-4908-87cc-034ee9747e20','UId':'fe496e11-6071-47ac-9042-fb59341ce9d3','Col':4,'Row':42,'Format':'numberic','Value':'','TargetCode':''}</v>
      </c>
    </row>
    <row r="315" spans="1:1">
      <c r="A315" t="str">
        <f>CONCATENATE("{'SheetId':'1deb9a6e-dc5a-4908-87cc-034ee9747e20'",",","'UId':'8f08a933-d633-4287-845a-9819dc196996'",",'Col':",COLUMN(BCDanhMucDauTu_06029!E42),",'Row':",ROW(BCDanhMucDauTu_06029!E42),",","'Format':'numberic'",",'Value':'",SUBSTITUTE(BCDanhMucDauTu_06029!E42,"'","\'"),"','TargetCode':''}")</f>
        <v>{'SheetId':'1deb9a6e-dc5a-4908-87cc-034ee9747e20','UId':'8f08a933-d633-4287-845a-9819dc196996','Col':5,'Row':42,'Format':'numberic','Value':'','TargetCode':''}</v>
      </c>
    </row>
    <row r="316" spans="1:1">
      <c r="A316" t="str">
        <f>CONCATENATE("{'SheetId':'1deb9a6e-dc5a-4908-87cc-034ee9747e20'",",","'UId':'dad551f4-82a6-49f9-9019-06cb4c328a89'",",'Col':",COLUMN(BCDanhMucDauTu_06029!F42),",'Row':",ROW(BCDanhMucDauTu_06029!F42),",","'Format':'numberic'",",'Value':'",SUBSTITUTE(BCDanhMucDauTu_06029!F42,"'","\'"),"','TargetCode':''}")</f>
        <v>{'SheetId':'1deb9a6e-dc5a-4908-87cc-034ee9747e20','UId':'dad551f4-82a6-49f9-9019-06cb4c328a89','Col':6,'Row':42,'Format':'numberic','Value':'','TargetCode':''}</v>
      </c>
    </row>
    <row r="317" spans="1:1">
      <c r="A317" t="str">
        <f>CONCATENATE("{'SheetId':'1deb9a6e-dc5a-4908-87cc-034ee9747e20'",",","'UId':'7bf94847-0bfe-4d96-ab7a-1ce79d9343f5'",",'Col':",COLUMN(BCDanhMucDauTu_06029!G42),",'Row':",ROW(BCDanhMucDauTu_06029!G42),",","'Format':'numberic'",",'Value':'",SUBSTITUTE(BCDanhMucDauTu_06029!G42,"'","\'"),"','TargetCode':''}")</f>
        <v>{'SheetId':'1deb9a6e-dc5a-4908-87cc-034ee9747e20','UId':'7bf94847-0bfe-4d96-ab7a-1ce79d9343f5','Col':7,'Row':42,'Format':'numberic','Value':'','TargetCode':''}</v>
      </c>
    </row>
    <row r="318" spans="1:1">
      <c r="A318" t="str">
        <f>CONCATENATE("{'SheetId':'1deb9a6e-dc5a-4908-87cc-034ee9747e20'",",","'UId':'55eed474-1147-4da3-9086-9e821874c0a4'",",'Col':",COLUMN(BCDanhMucDauTu_06029!A46),",'Row':",ROW(BCDanhMucDauTu_06029!A46),",","'ColDynamic':",COLUMN(BCDanhMucDauTu_06029!A49),",","'RowDynamic':",ROW(BCDanhMucDauTu_06029!A49),",","'Format':'numberic'",",'Value':'",SUBSTITUTE(BCDanhMucDauTu_06029!A46,"'","\'"),"','TargetCode':''}")</f>
        <v>{'SheetId':'1deb9a6e-dc5a-4908-87cc-034ee9747e20','UId':'55eed474-1147-4da3-9086-9e821874c0a4','Col':1,'Row':46,'ColDynamic':1,'RowDynamic':49,'Format':'numberic','Value':' ','TargetCode':''}</v>
      </c>
    </row>
    <row r="319" spans="1:1">
      <c r="A319" t="str">
        <f>CONCATENATE("{'SheetId':'1deb9a6e-dc5a-4908-87cc-034ee9747e20'",",","'UId':'1c32b7bf-2ca1-44a0-8279-a8f01d6b7249'",",'Col':",COLUMN(BCDanhMucDauTu_06029!B46),",'Row':",ROW(BCDanhMucDauTu_06029!B46),",","'ColDynamic':",COLUMN(BCDanhMucDauTu_06029!B49),",","'RowDynamic':",ROW(BCDanhMucDauTu_06029!B49),",","'Format':'string'",",'Value':'",SUBSTITUTE(BCDanhMucDauTu_06029!B46,"'","\'"),"','TargetCode':''}")</f>
        <v>{'SheetId':'1deb9a6e-dc5a-4908-87cc-034ee9747e20','UId':'1c32b7bf-2ca1-44a0-8279-a8f01d6b7249','Col':2,'Row':46,'ColDynamic':2,'RowDynamic':49,'Format':'string','Value':'Tổng','TargetCode':''}</v>
      </c>
    </row>
    <row r="320" spans="1:1">
      <c r="A320" t="str">
        <f>CONCATENATE("{'SheetId':'1deb9a6e-dc5a-4908-87cc-034ee9747e20'",",","'UId':'f6a0865a-7cc4-4bd5-9c41-171ccfbe8908'",",'Col':",COLUMN(BCDanhMucDauTu_06029!C46),",'Row':",ROW(BCDanhMucDauTu_06029!C46),",","'ColDynamic':",COLUMN(BCDanhMucDauTu_06029!C49),",","'RowDynamic':",ROW(BCDanhMucDauTu_06029!C49),",","'Format':'numberic'",",'Value':'",SUBSTITUTE(BCDanhMucDauTu_06029!C46,"'","\'"),"','TargetCode':''}")</f>
        <v>{'SheetId':'1deb9a6e-dc5a-4908-87cc-034ee9747e20','UId':'f6a0865a-7cc4-4bd5-9c41-171ccfbe8908','Col':3,'Row':46,'ColDynamic':3,'RowDynamic':49,'Format':'numberic','Value':'2254','TargetCode':''}</v>
      </c>
    </row>
    <row r="321" spans="1:1">
      <c r="A321" t="str">
        <f>CONCATENATE("{'SheetId':'1deb9a6e-dc5a-4908-87cc-034ee9747e20'",",","'UId':'26677bc1-4784-4b02-a8da-eb1a17958c29'",",'Col':",COLUMN(BCDanhMucDauTu_06029!D46),",'Row':",ROW(BCDanhMucDauTu_06029!D46),",","'ColDynamic':",COLUMN(BCDanhMucDauTu_06029!D49),",","'RowDynamic':",ROW(BCDanhMucDauTu_06029!D49),",","'Format':'numberic'",",'Value':'",SUBSTITUTE(BCDanhMucDauTu_06029!D46,"'","\'"),"','TargetCode':''}")</f>
        <v>{'SheetId':'1deb9a6e-dc5a-4908-87cc-034ee9747e20','UId':'26677bc1-4784-4b02-a8da-eb1a17958c29','Col':4,'Row':46,'ColDynamic':4,'RowDynamic':49,'Format':'numberic','Value':'','TargetCode':''}</v>
      </c>
    </row>
    <row r="322" spans="1:1">
      <c r="A322" t="str">
        <f>CONCATENATE("{'SheetId':'1deb9a6e-dc5a-4908-87cc-034ee9747e20'",",","'UId':'8088aec8-68fc-443f-8fce-4f1788e831ff'",",'Col':",COLUMN(BCDanhMucDauTu_06029!E46),",'Row':",ROW(BCDanhMucDauTu_06029!E46),",","'ColDynamic':",COLUMN(BCDanhMucDauTu_06029!E49),",","'RowDynamic':",ROW(BCDanhMucDauTu_06029!E49),",","'Format':'numberic'",",'Value':'",SUBSTITUTE(BCDanhMucDauTu_06029!E46,"'","\'"),"','TargetCode':''}")</f>
        <v>{'SheetId':'1deb9a6e-dc5a-4908-87cc-034ee9747e20','UId':'8088aec8-68fc-443f-8fce-4f1788e831ff','Col':5,'Row':46,'ColDynamic':5,'RowDynamic':49,'Format':'numberic','Value':'','TargetCode':''}</v>
      </c>
    </row>
    <row r="323" spans="1:1">
      <c r="A323" t="str">
        <f>CONCATENATE("{'SheetId':'1deb9a6e-dc5a-4908-87cc-034ee9747e20'",",","'UId':'109895da-3858-4d8d-ab90-543bcf58b23e'",",'Col':",COLUMN(BCDanhMucDauTu_06029!F46),",'Row':",ROW(BCDanhMucDauTu_06029!F46),",","'ColDynamic':",COLUMN(BCDanhMucDauTu_06029!F49),",","'RowDynamic':",ROW(BCDanhMucDauTu_06029!F49),",","'Format':'numberic'",",'Value':'",SUBSTITUTE(BCDanhMucDauTu_06029!F46,"'","\'"),"','TargetCode':''}")</f>
        <v>{'SheetId':'1deb9a6e-dc5a-4908-87cc-034ee9747e20','UId':'109895da-3858-4d8d-ab90-543bcf58b23e','Col':6,'Row':46,'ColDynamic':6,'RowDynamic':49,'Format':'numberic','Value':'0','TargetCode':''}</v>
      </c>
    </row>
    <row r="324" spans="1:1">
      <c r="A324" t="str">
        <f>CONCATENATE("{'SheetId':'1deb9a6e-dc5a-4908-87cc-034ee9747e20'",",","'UId':'b12319f9-b486-4e3c-968f-635c2693280b'",",'Col':",COLUMN(BCDanhMucDauTu_06029!G46),",'Row':",ROW(BCDanhMucDauTu_06029!G46),",","'ColDynamic':",COLUMN(BCDanhMucDauTu_06029!G49),",","'RowDynamic':",ROW(BCDanhMucDauTu_06029!G49),",","'Format':'numberic'",",'Value':'",SUBSTITUTE(BCDanhMucDauTu_06029!G46,"'","\'"),"','TargetCode':''}")</f>
        <v>{'SheetId':'1deb9a6e-dc5a-4908-87cc-034ee9747e20','UId':'b12319f9-b486-4e3c-968f-635c2693280b','Col':7,'Row':46,'ColDynamic':7,'RowDynamic':49,'Format':'numberic','Value':'0','TargetCode':''}</v>
      </c>
    </row>
    <row r="325" spans="1:1">
      <c r="A325" t="str">
        <f>CONCATENATE("{'SheetId':'1deb9a6e-dc5a-4908-87cc-034ee9747e20'",",","'UId':'740ad2fc-8f8c-4571-bfbb-d73a204a23fa'",",'Col':",COLUMN(BCDanhMucDauTu_06029!D47),",'Row':",ROW(BCDanhMucDauTu_06029!D47),",","'Format':'numberic'",",'Value':'",SUBSTITUTE(BCDanhMucDauTu_06029!D47,"'","\'"),"','TargetCode':''}")</f>
        <v>{'SheetId':'1deb9a6e-dc5a-4908-87cc-034ee9747e20','UId':'740ad2fc-8f8c-4571-bfbb-d73a204a23fa','Col':4,'Row':47,'Format':'numberic','Value':'','TargetCode':''}</v>
      </c>
    </row>
    <row r="326" spans="1:1">
      <c r="A326" t="str">
        <f>CONCATENATE("{'SheetId':'1deb9a6e-dc5a-4908-87cc-034ee9747e20'",",","'UId':'41643327-c3cb-4259-acbc-d10c8c939580'",",'Col':",COLUMN(BCDanhMucDauTu_06029!E47),",'Row':",ROW(BCDanhMucDauTu_06029!E47),",","'Format':'numberic'",",'Value':'",SUBSTITUTE(BCDanhMucDauTu_06029!E47,"'","\'"),"','TargetCode':''}")</f>
        <v>{'SheetId':'1deb9a6e-dc5a-4908-87cc-034ee9747e20','UId':'41643327-c3cb-4259-acbc-d10c8c939580','Col':5,'Row':47,'Format':'numberic','Value':'','TargetCode':''}</v>
      </c>
    </row>
    <row r="327" spans="1:1">
      <c r="A327" t="str">
        <f>CONCATENATE("{'SheetId':'1deb9a6e-dc5a-4908-87cc-034ee9747e20'",",","'UId':'d007d564-0a98-45f4-94c4-a2e4056245bc'",",'Col':",COLUMN(BCDanhMucDauTu_06029!F47),",'Row':",ROW(BCDanhMucDauTu_06029!F47),",","'Format':'numberic'",",'Value':'",SUBSTITUTE(BCDanhMucDauTu_06029!F47,"'","\'"),"','TargetCode':''}")</f>
        <v>{'SheetId':'1deb9a6e-dc5a-4908-87cc-034ee9747e20','UId':'d007d564-0a98-45f4-94c4-a2e4056245bc','Col':6,'Row':47,'Format':'numberic','Value':'312380424750','TargetCode':''}</v>
      </c>
    </row>
    <row r="328" spans="1:1">
      <c r="A328" t="str">
        <f>CONCATENATE("{'SheetId':'1deb9a6e-dc5a-4908-87cc-034ee9747e20'",",","'UId':'87b8e950-d5f9-45b4-8cfb-d8108dd16f8f'",",'Col':",COLUMN(BCDanhMucDauTu_06029!G47),",'Row':",ROW(BCDanhMucDauTu_06029!G47),",","'Format':'numberic'",",'Value':'",SUBSTITUTE(BCDanhMucDauTu_06029!G47,"'","\'"),"','TargetCode':''}")</f>
        <v>{'SheetId':'1deb9a6e-dc5a-4908-87cc-034ee9747e20','UId':'87b8e950-d5f9-45b4-8cfb-d8108dd16f8f','Col':7,'Row':47,'Format':'numberic','Value':'0.8481898476613','TargetCode':''}</v>
      </c>
    </row>
    <row r="329" spans="1:1">
      <c r="A329" t="str">
        <f>CONCATENATE("{'SheetId':'1deb9a6e-dc5a-4908-87cc-034ee9747e20'",",","'UId':'70e2406f-94eb-466f-8d09-837ad44a449c'",",'Col':",COLUMN(BCDanhMucDauTu_06029!D48),",'Row':",ROW(BCDanhMucDauTu_06029!D48),",","'Format':'numberic'",",'Value':'",SUBSTITUTE(BCDanhMucDauTu_06029!D48,"'","\'"),"','TargetCode':''}")</f>
        <v>{'SheetId':'1deb9a6e-dc5a-4908-87cc-034ee9747e20','UId':'70e2406f-94eb-466f-8d09-837ad44a449c','Col':4,'Row':48,'Format':'numberic','Value':'','TargetCode':''}</v>
      </c>
    </row>
    <row r="330" spans="1:1">
      <c r="A330" t="str">
        <f>CONCATENATE("{'SheetId':'1deb9a6e-dc5a-4908-87cc-034ee9747e20'",",","'UId':'d0c68994-6723-45f4-a51b-ec4a1f1cb761'",",'Col':",COLUMN(BCDanhMucDauTu_06029!E48),",'Row':",ROW(BCDanhMucDauTu_06029!E48),",","'Format':'numberic'",",'Value':'",SUBSTITUTE(BCDanhMucDauTu_06029!E48,"'","\'"),"','TargetCode':''}")</f>
        <v>{'SheetId':'1deb9a6e-dc5a-4908-87cc-034ee9747e20','UId':'d0c68994-6723-45f4-a51b-ec4a1f1cb761','Col':5,'Row':48,'Format':'numberic','Value':'','TargetCode':''}</v>
      </c>
    </row>
    <row r="331" spans="1:1">
      <c r="A331" t="str">
        <f>CONCATENATE("{'SheetId':'1deb9a6e-dc5a-4908-87cc-034ee9747e20'",",","'UId':'6c78638c-c601-49bf-a9e5-d48c4258eadd'",",'Col':",COLUMN(BCDanhMucDauTu_06029!F48),",'Row':",ROW(BCDanhMucDauTu_06029!F48),",","'Format':'numberic'",",'Value':'",SUBSTITUTE(BCDanhMucDauTu_06029!F48,"'","\'"),"','TargetCode':''}")</f>
        <v>{'SheetId':'1deb9a6e-dc5a-4908-87cc-034ee9747e20','UId':'6c78638c-c601-49bf-a9e5-d48c4258eadd','Col':6,'Row':48,'Format':'numberic','Value':'','TargetCode':''}</v>
      </c>
    </row>
    <row r="332" spans="1:1">
      <c r="A332" t="str">
        <f>CONCATENATE("{'SheetId':'1deb9a6e-dc5a-4908-87cc-034ee9747e20'",",","'UId':'bb82eed3-a7c3-4954-be20-20a9717d4026'",",'Col':",COLUMN(BCDanhMucDauTu_06029!G48),",'Row':",ROW(BCDanhMucDauTu_06029!G48),",","'Format':'numberic'",",'Value':'",SUBSTITUTE(BCDanhMucDauTu_06029!G48,"'","\'"),"','TargetCode':''}")</f>
        <v>{'SheetId':'1deb9a6e-dc5a-4908-87cc-034ee9747e20','UId':'bb82eed3-a7c3-4954-be20-20a9717d4026','Col':7,'Row':48,'Format':'numberic','Value':'','TargetCode':''}</v>
      </c>
    </row>
    <row r="333" spans="1:1">
      <c r="A333" t="str">
        <f>CONCATENATE("{'SheetId':'1deb9a6e-dc5a-4908-87cc-034ee9747e20'",",","'UId':'4fe6fd2f-049f-4c3b-a78b-58fd08d62d7d'",",'Col':",COLUMN(BCDanhMucDauTu_06029!A57),",'Row':",ROW(BCDanhMucDauTu_06029!A57),",","'ColDynamic':",COLUMN(BCDanhMucDauTu_06029!A60),",","'RowDynamic':",ROW(BCDanhMucDauTu_06029!A60),",","'Format':'numberic'",",'Value':'",SUBSTITUTE(BCDanhMucDauTu_06029!A57,"'","\'"),"','TargetCode':''}")</f>
        <v>{'SheetId':'1deb9a6e-dc5a-4908-87cc-034ee9747e20','UId':'4fe6fd2f-049f-4c3b-a78b-58fd08d62d7d','Col':1,'Row':57,'ColDynamic':1,'RowDynamic':60,'Format':'numberic','Value':' ','TargetCode':''}</v>
      </c>
    </row>
    <row r="334" spans="1:1">
      <c r="A334" t="str">
        <f>CONCATENATE("{'SheetId':'1deb9a6e-dc5a-4908-87cc-034ee9747e20'",",","'UId':'21737fa5-5263-466a-9802-c554ec94ffeb'",",'Col':",COLUMN(BCDanhMucDauTu_06029!B57),",'Row':",ROW(BCDanhMucDauTu_06029!B57),",","'ColDynamic':",COLUMN(BCDanhMucDauTu_06029!B60),",","'RowDynamic':",ROW(BCDanhMucDauTu_06029!B60),",","'Format':'string'",",'Value':'",SUBSTITUTE(BCDanhMucDauTu_06029!B57,"'","\'"),"','TargetCode':''}")</f>
        <v>{'SheetId':'1deb9a6e-dc5a-4908-87cc-034ee9747e20','UId':'21737fa5-5263-466a-9802-c554ec94ffeb','Col':2,'Row':57,'ColDynamic':2,'RowDynamic':60,'Format':'string','Value':'Tổng','TargetCode':''}</v>
      </c>
    </row>
    <row r="335" spans="1:1">
      <c r="A335" t="str">
        <f>CONCATENATE("{'SheetId':'1deb9a6e-dc5a-4908-87cc-034ee9747e20'",",","'UId':'b1780ae8-e3e9-4d68-b8e3-06dc22233b5c'",",'Col':",COLUMN(BCDanhMucDauTu_06029!C57),",'Row':",ROW(BCDanhMucDauTu_06029!C57),",","'ColDynamic':",COLUMN(BCDanhMucDauTu_06029!C60),",","'RowDynamic':",ROW(BCDanhMucDauTu_06029!C60),",","'Format':'numberic'",",'Value':'",SUBSTITUTE(BCDanhMucDauTu_06029!C57,"'","\'"),"','TargetCode':''}")</f>
        <v>{'SheetId':'1deb9a6e-dc5a-4908-87cc-034ee9747e20','UId':'b1780ae8-e3e9-4d68-b8e3-06dc22233b5c','Col':3,'Row':57,'ColDynamic':3,'RowDynamic':60,'Format':'numberic','Value':'2257','TargetCode':''}</v>
      </c>
    </row>
    <row r="336" spans="1:1">
      <c r="A336" t="str">
        <f>CONCATENATE("{'SheetId':'1deb9a6e-dc5a-4908-87cc-034ee9747e20'",",","'UId':'fd0c415a-d2bc-42ee-b389-414f8400dae8'",",'Col':",COLUMN(BCDanhMucDauTu_06029!D57),",'Row':",ROW(BCDanhMucDauTu_06029!D57),",","'ColDynamic':",COLUMN(BCDanhMucDauTu_06029!D60),",","'RowDynamic':",ROW(BCDanhMucDauTu_06029!D60),",","'Format':'numberic'",",'Value':'",SUBSTITUTE(BCDanhMucDauTu_06029!D57,"'","\'"),"','TargetCode':''}")</f>
        <v>{'SheetId':'1deb9a6e-dc5a-4908-87cc-034ee9747e20','UId':'fd0c415a-d2bc-42ee-b389-414f8400dae8','Col':4,'Row':57,'ColDynamic':4,'RowDynamic':60,'Format':'numberic','Value':'','TargetCode':''}</v>
      </c>
    </row>
    <row r="337" spans="1:1">
      <c r="A337" t="str">
        <f>CONCATENATE("{'SheetId':'1deb9a6e-dc5a-4908-87cc-034ee9747e20'",",","'UId':'816243e8-9c85-4ba1-805c-371f6b4844e4'",",'Col':",COLUMN(BCDanhMucDauTu_06029!E57),",'Row':",ROW(BCDanhMucDauTu_06029!E57),",","'ColDynamic':",COLUMN(BCDanhMucDauTu_06029!E60),",","'RowDynamic':",ROW(BCDanhMucDauTu_06029!E60),",","'Format':'numberic'",",'Value':'",SUBSTITUTE(BCDanhMucDauTu_06029!E57,"'","\'"),"','TargetCode':''}")</f>
        <v>{'SheetId':'1deb9a6e-dc5a-4908-87cc-034ee9747e20','UId':'816243e8-9c85-4ba1-805c-371f6b4844e4','Col':5,'Row':57,'ColDynamic':5,'RowDynamic':60,'Format':'numberic','Value':'','TargetCode':''}</v>
      </c>
    </row>
    <row r="338" spans="1:1">
      <c r="A338" t="str">
        <f>CONCATENATE("{'SheetId':'1deb9a6e-dc5a-4908-87cc-034ee9747e20'",",","'UId':'2efa8183-1804-400f-919b-54e0d328e017'",",'Col':",COLUMN(BCDanhMucDauTu_06029!F57),",'Row':",ROW(BCDanhMucDauTu_06029!F57),",","'ColDynamic':",COLUMN(BCDanhMucDauTu_06029!F60),",","'RowDynamic':",ROW(BCDanhMucDauTu_06029!F60),",","'Format':'numberic'",",'Value':'",SUBSTITUTE(BCDanhMucDauTu_06029!F57,"'","\'"),"','TargetCode':''}")</f>
        <v>{'SheetId':'1deb9a6e-dc5a-4908-87cc-034ee9747e20','UId':'2efa8183-1804-400f-919b-54e0d328e017','Col':6,'Row':57,'ColDynamic':6,'RowDynamic':60,'Format':'numberic','Value':'840527200','TargetCode':''}</v>
      </c>
    </row>
    <row r="339" spans="1:1">
      <c r="A339" t="str">
        <f>CONCATENATE("{'SheetId':'1deb9a6e-dc5a-4908-87cc-034ee9747e20'",",","'UId':'890ca93f-4ffa-4063-bc4e-3ca8427d321f'",",'Col':",COLUMN(BCDanhMucDauTu_06029!G57),",'Row':",ROW(BCDanhMucDauTu_06029!G57),",","'ColDynamic':",COLUMN(BCDanhMucDauTu_06029!G60),",","'RowDynamic':",ROW(BCDanhMucDauTu_06029!G60),",","'Format':'numberic'",",'Value':'",SUBSTITUTE(BCDanhMucDauTu_06029!G57,"'","\'"),"','TargetCode':''}")</f>
        <v>{'SheetId':'1deb9a6e-dc5a-4908-87cc-034ee9747e20','UId':'890ca93f-4ffa-4063-bc4e-3ca8427d321f','Col':7,'Row':57,'ColDynamic':7,'RowDynamic':60,'Format':'numberic','Value':'0.0022822385182866','TargetCode':''}</v>
      </c>
    </row>
    <row r="340" spans="1:1">
      <c r="A340" t="str">
        <f>CONCATENATE("{'SheetId':'1deb9a6e-dc5a-4908-87cc-034ee9747e20'",",","'UId':'df249e66-a9ea-45a2-9c76-d51aecb2379d'",",'Col':",COLUMN(BCDanhMucDauTu_06029!D58),",'Row':",ROW(BCDanhMucDauTu_06029!D58),",","'Format':'numberic'",",'Value':'",SUBSTITUTE(BCDanhMucDauTu_06029!D58,"'","\'"),"','TargetCode':''}")</f>
        <v>{'SheetId':'1deb9a6e-dc5a-4908-87cc-034ee9747e20','UId':'df249e66-a9ea-45a2-9c76-d51aecb2379d','Col':4,'Row':58,'Format':'numberic','Value':'','TargetCode':''}</v>
      </c>
    </row>
    <row r="341" spans="1:1">
      <c r="A341" t="str">
        <f>CONCATENATE("{'SheetId':'1deb9a6e-dc5a-4908-87cc-034ee9747e20'",",","'UId':'a81df1b4-0c26-4bbd-9a9d-27dc4b538b2c'",",'Col':",COLUMN(BCDanhMucDauTu_06029!E58),",'Row':",ROW(BCDanhMucDauTu_06029!E58),",","'Format':'numberic'",",'Value':'",SUBSTITUTE(BCDanhMucDauTu_06029!E58,"'","\'"),"','TargetCode':''}")</f>
        <v>{'SheetId':'1deb9a6e-dc5a-4908-87cc-034ee9747e20','UId':'a81df1b4-0c26-4bbd-9a9d-27dc4b538b2c','Col':5,'Row':58,'Format':'numberic','Value':'','TargetCode':''}</v>
      </c>
    </row>
    <row r="342" spans="1:1">
      <c r="A342" t="str">
        <f>CONCATENATE("{'SheetId':'1deb9a6e-dc5a-4908-87cc-034ee9747e20'",",","'UId':'4a9e3616-ca24-464d-b5e2-89b07d4dab94'",",'Col':",COLUMN(BCDanhMucDauTu_06029!F58),",'Row':",ROW(BCDanhMucDauTu_06029!F58),",","'Format':'numberic'",",'Value':'",SUBSTITUTE(BCDanhMucDauTu_06029!F58,"'","\'"),"','TargetCode':''}")</f>
        <v>{'SheetId':'1deb9a6e-dc5a-4908-87cc-034ee9747e20','UId':'4a9e3616-ca24-464d-b5e2-89b07d4dab94','Col':6,'Row':58,'Format':'numberic','Value':'','TargetCode':''}</v>
      </c>
    </row>
    <row r="343" spans="1:1">
      <c r="A343" t="str">
        <f>CONCATENATE("{'SheetId':'1deb9a6e-dc5a-4908-87cc-034ee9747e20'",",","'UId':'4cbb5dbb-7a56-4367-b451-172c5d9fc088'",",'Col':",COLUMN(BCDanhMucDauTu_06029!G58),",'Row':",ROW(BCDanhMucDauTu_06029!G58),",","'Format':'numberic'",",'Value':'",SUBSTITUTE(BCDanhMucDauTu_06029!G58,"'","\'"),"','TargetCode':''}")</f>
        <v>{'SheetId':'1deb9a6e-dc5a-4908-87cc-034ee9747e20','UId':'4cbb5dbb-7a56-4367-b451-172c5d9fc088','Col':7,'Row':58,'Format':'numberic','Value':'','TargetCode':''}</v>
      </c>
    </row>
    <row r="344" spans="1:1">
      <c r="A344" t="str">
        <f>CONCATENATE("{'SheetId':'1deb9a6e-dc5a-4908-87cc-034ee9747e20'",",","'UId':'70357de6-0706-48a2-a361-da95bcaa1827'",",'Col':",COLUMN(BCDanhMucDauTu_06029!D59),",'Row':",ROW(BCDanhMucDauTu_06029!D59),",","'Format':'numberic'",",'Value':'",SUBSTITUTE(BCDanhMucDauTu_06029!D59,"'","\'"),"','TargetCode':''}")</f>
        <v>{'SheetId':'1deb9a6e-dc5a-4908-87cc-034ee9747e20','UId':'70357de6-0706-48a2-a361-da95bcaa1827','Col':4,'Row':59,'Format':'numberic','Value':'','TargetCode':''}</v>
      </c>
    </row>
    <row r="345" spans="1:1">
      <c r="A345" t="str">
        <f>CONCATENATE("{'SheetId':'1deb9a6e-dc5a-4908-87cc-034ee9747e20'",",","'UId':'4f148c59-190d-4dad-aff9-126f4ce81c6d'",",'Col':",COLUMN(BCDanhMucDauTu_06029!E59),",'Row':",ROW(BCDanhMucDauTu_06029!E59),",","'Format':'numberic'",",'Value':'",SUBSTITUTE(BCDanhMucDauTu_06029!E59,"'","\'"),"','TargetCode':''}")</f>
        <v>{'SheetId':'1deb9a6e-dc5a-4908-87cc-034ee9747e20','UId':'4f148c59-190d-4dad-aff9-126f4ce81c6d','Col':5,'Row':59,'Format':'numberic','Value':'','TargetCode':''}</v>
      </c>
    </row>
    <row r="346" spans="1:1">
      <c r="A346" t="str">
        <f>CONCATENATE("{'SheetId':'1deb9a6e-dc5a-4908-87cc-034ee9747e20'",",","'UId':'6ba9d2bf-7322-4bb6-be73-05a728f53c5a'",",'Col':",COLUMN(BCDanhMucDauTu_06029!F59),",'Row':",ROW(BCDanhMucDauTu_06029!F59),",","'Format':'numberic'",",'Value':'",SUBSTITUTE(BCDanhMucDauTu_06029!F59,"'","\'"),"','TargetCode':''}")</f>
        <v>{'SheetId':'1deb9a6e-dc5a-4908-87cc-034ee9747e20','UId':'6ba9d2bf-7322-4bb6-be73-05a728f53c5a','Col':6,'Row':59,'Format':'numberic','Value':'55069738644','TargetCode':''}</v>
      </c>
    </row>
    <row r="347" spans="1:1">
      <c r="A347" t="str">
        <f>CONCATENATE("{'SheetId':'1deb9a6e-dc5a-4908-87cc-034ee9747e20'",",","'UId':'cad08826-aed0-458d-a3df-563ee1ca2782'",",'Col':",COLUMN(BCDanhMucDauTu_06029!G59),",'Row':",ROW(BCDanhMucDauTu_06029!G59),",","'Format':'numberic'",",'Value':'",SUBSTITUTE(BCDanhMucDauTu_06029!G59,"'","\'"),"','TargetCode':''}")</f>
        <v>{'SheetId':'1deb9a6e-dc5a-4908-87cc-034ee9747e20','UId':'cad08826-aed0-458d-a3df-563ee1ca2782','Col':7,'Row':59,'Format':'numberic','Value':'0.149527913820413','TargetCode':''}</v>
      </c>
    </row>
    <row r="348" spans="1:1">
      <c r="A348" t="str">
        <f>CONCATENATE("{'SheetId':'1deb9a6e-dc5a-4908-87cc-034ee9747e20'",",","'UId':'26452794-e0d2-44f2-8c51-7f5465fbf4cf'",",'Col':",COLUMN(BCDanhMucDauTu_06029!A63),",'Row':",ROW(BCDanhMucDauTu_06029!A63),",","'ColDynamic':",COLUMN(BCDanhMucDauTu_06029!A58),",","'RowDynamic':",ROW(BCDanhMucDauTu_06029!A58),",","'Format':'string'",",'Value':'",SUBSTITUTE(BCDanhMucDauTu_06029!A63,"'","\'"),"','TargetCode':''}")</f>
        <v>{'SheetId':'1deb9a6e-dc5a-4908-87cc-034ee9747e20','UId':'26452794-e0d2-44f2-8c51-7f5465fbf4cf','Col':1,'Row':63,'ColDynamic':1,'RowDynamic':58,'Format':'string','Value':' ','TargetCode':''}</v>
      </c>
    </row>
    <row r="349" spans="1:1">
      <c r="A349" t="str">
        <f>CONCATENATE("{'SheetId':'1deb9a6e-dc5a-4908-87cc-034ee9747e20'",",","'UId':'9b14eff9-5e45-4cf1-9494-0604b89ed28b'",",'Col':",COLUMN(BCDanhMucDauTu_06029!B63),",'Row':",ROW(BCDanhMucDauTu_06029!B63),",","'ColDynamic':",COLUMN(BCDanhMucDauTu_06029!B58),",","'RowDynamic':",ROW(BCDanhMucDauTu_06029!B58),",","'Format':'string'",",'Value':'",SUBSTITUTE(BCDanhMucDauTu_06029!B63,"'","\'"),"','TargetCode':''}")</f>
        <v>{'SheetId':'1deb9a6e-dc5a-4908-87cc-034ee9747e20','UId':'9b14eff9-5e45-4cf1-9494-0604b89ed28b','Col':2,'Row':63,'ColDynamic':2,'RowDynamic':58,'Format':'string','Value':'Tiền gửi ngân hàng','TargetCode':''}</v>
      </c>
    </row>
    <row r="350" spans="1:1">
      <c r="A350" t="str">
        <f>CONCATENATE("{'SheetId':'1deb9a6e-dc5a-4908-87cc-034ee9747e20'",",","'UId':'8d66f097-23e3-4ef9-8131-e5ac52c6b32f'",",'Col':",COLUMN(BCDanhMucDauTu_06029!C63),",'Row':",ROW(BCDanhMucDauTu_06029!C63),",","'ColDynamic':",COLUMN(BCDanhMucDauTu_06029!C58),",","'RowDynamic':",ROW(BCDanhMucDauTu_06029!C58),",","'Format':'string'",",'Value':'",SUBSTITUTE(BCDanhMucDauTu_06029!C63,"'","\'"),"','TargetCode':''}")</f>
        <v>{'SheetId':'1deb9a6e-dc5a-4908-87cc-034ee9747e20','UId':'8d66f097-23e3-4ef9-8131-e5ac52c6b32f','Col':3,'Row':63,'ColDynamic':3,'RowDynamic':58,'Format':'string','Value':'2260','TargetCode':''}</v>
      </c>
    </row>
    <row r="351" spans="1:1">
      <c r="A351" t="str">
        <f>CONCATENATE("{'SheetId':'1deb9a6e-dc5a-4908-87cc-034ee9747e20'",",","'UId':'ead9614a-658c-4220-bedf-ca1bfba113ca'",",'Col':",COLUMN(BCDanhMucDauTu_06029!D63),",'Row':",ROW(BCDanhMucDauTu_06029!D63),",","'ColDynamic':",COLUMN(BCDanhMucDauTu_06029!D58),",","'RowDynamic':",ROW(BCDanhMucDauTu_06029!D58),",","'Format':'numberic'",",'Value':'",SUBSTITUTE(BCDanhMucDauTu_06029!D63,"'","\'"),"','TargetCode':''}")</f>
        <v>{'SheetId':'1deb9a6e-dc5a-4908-87cc-034ee9747e20','UId':'ead9614a-658c-4220-bedf-ca1bfba113ca','Col':4,'Row':63,'ColDynamic':4,'RowDynamic':58,'Format':'numberic','Value':'','TargetCode':''}</v>
      </c>
    </row>
    <row r="352" spans="1:1">
      <c r="A352" t="str">
        <f>CONCATENATE("{'SheetId':'1deb9a6e-dc5a-4908-87cc-034ee9747e20'",",","'UId':'4fdfc09c-5e5b-40ad-b617-c48d140e6fbc'",",'Col':",COLUMN(BCDanhMucDauTu_06029!E63),",'Row':",ROW(BCDanhMucDauTu_06029!E63),",","'ColDynamic':",COLUMN(BCDanhMucDauTu_06029!E58),",","'RowDynamic':",ROW(BCDanhMucDauTu_06029!E58),",","'Format':'numberic'",",'Value':'",SUBSTITUTE(BCDanhMucDauTu_06029!E63,"'","\'"),"','TargetCode':''}")</f>
        <v>{'SheetId':'1deb9a6e-dc5a-4908-87cc-034ee9747e20','UId':'4fdfc09c-5e5b-40ad-b617-c48d140e6fbc','Col':5,'Row':63,'ColDynamic':5,'RowDynamic':58,'Format':'numberic','Value':'','TargetCode':''}</v>
      </c>
    </row>
    <row r="353" spans="1:1">
      <c r="A353" t="str">
        <f>CONCATENATE("{'SheetId':'1deb9a6e-dc5a-4908-87cc-034ee9747e20'",",","'UId':'ba8351a8-8ef9-4c39-b20c-9e499c7302c4'",",'Col':",COLUMN(BCDanhMucDauTu_06029!F63),",'Row':",ROW(BCDanhMucDauTu_06029!F63),",","'ColDynamic':",COLUMN(BCDanhMucDauTu_06029!F58),",","'RowDynamic':",ROW(BCDanhMucDauTu_06029!F58),",","'Format':'numberic'",",'Value':'",SUBSTITUTE(BCDanhMucDauTu_06029!F63,"'","\'"),"','TargetCode':''}")</f>
        <v>{'SheetId':'1deb9a6e-dc5a-4908-87cc-034ee9747e20','UId':'ba8351a8-8ef9-4c39-b20c-9e499c7302c4','Col':6,'Row':63,'ColDynamic':6,'RowDynamic':58,'Format':'numberic','Value':'0','TargetCode':''}</v>
      </c>
    </row>
    <row r="354" spans="1:1">
      <c r="A354" t="str">
        <f>CONCATENATE("{'SheetId':'1deb9a6e-dc5a-4908-87cc-034ee9747e20'",",","'UId':'20aec549-2649-4108-8c50-4ff697541fea'",",'Col':",COLUMN(BCDanhMucDauTu_06029!G63),",'Row':",ROW(BCDanhMucDauTu_06029!G63),",","'ColDynamic':",COLUMN(BCDanhMucDauTu_06029!G58),",","'RowDynamic':",ROW(BCDanhMucDauTu_06029!G58),",","'Format':'numberic'",",'Value':'",SUBSTITUTE(BCDanhMucDauTu_06029!G63,"'","\'"),"','TargetCode':''}")</f>
        <v>{'SheetId':'1deb9a6e-dc5a-4908-87cc-034ee9747e20','UId':'20aec549-2649-4108-8c50-4ff697541fea','Col':7,'Row':63,'ColDynamic':7,'RowDynamic':58,'Format':'numberic','Value':'0','TargetCode':''}</v>
      </c>
    </row>
    <row r="355" spans="1:1">
      <c r="A355" t="str">
        <f>CONCATENATE("{'SheetId':'1deb9a6e-dc5a-4908-87cc-034ee9747e20'",",","'UId':'c94d94d7-01a6-4c24-95e6-4f83c62d0567'",",'Col':",COLUMN(BCDanhMucDauTu_06029!A65),",'Row':",ROW(BCDanhMucDauTu_06029!A65),",","'ColDynamic':",COLUMN(BCDanhMucDauTu_06029!A60),",","'RowDynamic':",ROW(BCDanhMucDauTu_06029!A60),",","'Format':'string'",",'Value':'",SUBSTITUTE(BCDanhMucDauTu_06029!A65,"'","\'"),"','TargetCode':''}")</f>
        <v>{'SheetId':'1deb9a6e-dc5a-4908-87cc-034ee9747e20','UId':'c94d94d7-01a6-4c24-95e6-4f83c62d0567','Col':1,'Row':65,'ColDynamic':1,'RowDynamic':60,'Format':'string','Value':' ','TargetCode':''}</v>
      </c>
    </row>
    <row r="356" spans="1:1">
      <c r="A356" t="str">
        <f>CONCATENATE("{'SheetId':'1deb9a6e-dc5a-4908-87cc-034ee9747e20'",",","'UId':'333b59bf-d7bf-4903-a769-681773c5c1d6'",",'Col':",COLUMN(BCDanhMucDauTu_06029!B65),",'Row':",ROW(BCDanhMucDauTu_06029!B65),",","'ColDynamic':",COLUMN(BCDanhMucDauTu_06029!B60),",","'RowDynamic':",ROW(BCDanhMucDauTu_06029!B60),",","'Format':'string'",",'Value':'",SUBSTITUTE(BCDanhMucDauTu_06029!B65,"'","\'"),"','TargetCode':''}")</f>
        <v>{'SheetId':'1deb9a6e-dc5a-4908-87cc-034ee9747e20','UId':'333b59bf-d7bf-4903-a769-681773c5c1d6','Col':2,'Row':65,'ColDynamic':2,'RowDynamic':60,'Format':'string','Value':'','TargetCode':''}</v>
      </c>
    </row>
    <row r="357" spans="1:1">
      <c r="A357" t="str">
        <f>CONCATENATE("{'SheetId':'1deb9a6e-dc5a-4908-87cc-034ee9747e20'",",","'UId':'70dcb08c-d0c0-43e8-87c7-cb83b1736902'",",'Col':",COLUMN(BCDanhMucDauTu_06029!C65),",'Row':",ROW(BCDanhMucDauTu_06029!C65),",","'ColDynamic':",COLUMN(BCDanhMucDauTu_06029!C60),",","'RowDynamic':",ROW(BCDanhMucDauTu_06029!C60),",","'Format':'string'",",'Value':'",SUBSTITUTE(BCDanhMucDauTu_06029!C65,"'","\'"),"','TargetCode':''}")</f>
        <v>{'SheetId':'1deb9a6e-dc5a-4908-87cc-034ee9747e20','UId':'70dcb08c-d0c0-43e8-87c7-cb83b1736902','Col':3,'Row':65,'ColDynamic':3,'RowDynamic':60,'Format':'string','Value':'','TargetCode':''}</v>
      </c>
    </row>
    <row r="358" spans="1:1">
      <c r="A358" t="str">
        <f>CONCATENATE("{'SheetId':'1deb9a6e-dc5a-4908-87cc-034ee9747e20'",",","'UId':'b98b0710-edbe-464f-91cc-a50943b92e53'",",'Col':",COLUMN(BCDanhMucDauTu_06029!D65),",'Row':",ROW(BCDanhMucDauTu_06029!D65),",","'ColDynamic':",COLUMN(BCDanhMucDauTu_06029!D60),",","'RowDynamic':",ROW(BCDanhMucDauTu_06029!D60),",","'Format':'numberic'",",'Value':'",SUBSTITUTE(BCDanhMucDauTu_06029!D65,"'","\'"),"','TargetCode':''}")</f>
        <v>{'SheetId':'1deb9a6e-dc5a-4908-87cc-034ee9747e20','UId':'b98b0710-edbe-464f-91cc-a50943b92e53','Col':4,'Row':65,'ColDynamic':4,'RowDynamic':60,'Format':'numberic','Value':' ','TargetCode':''}</v>
      </c>
    </row>
    <row r="359" spans="1:1">
      <c r="A359" t="str">
        <f>CONCATENATE("{'SheetId':'1deb9a6e-dc5a-4908-87cc-034ee9747e20'",",","'UId':'1e5e338d-e8d3-484c-a931-f154e681f9d1'",",'Col':",COLUMN(BCDanhMucDauTu_06029!E65),",'Row':",ROW(BCDanhMucDauTu_06029!E65),",","'ColDynamic':",COLUMN(BCDanhMucDauTu_06029!E60),",","'RowDynamic':",ROW(BCDanhMucDauTu_06029!E60),",","'Format':'numberic'",",'Value':'",SUBSTITUTE(BCDanhMucDauTu_06029!E65,"'","\'"),"','TargetCode':''}")</f>
        <v>{'SheetId':'1deb9a6e-dc5a-4908-87cc-034ee9747e20','UId':'1e5e338d-e8d3-484c-a931-f154e681f9d1','Col':5,'Row':65,'ColDynamic':5,'RowDynamic':60,'Format':'numberic','Value':' ','TargetCode':''}</v>
      </c>
    </row>
    <row r="360" spans="1:1">
      <c r="A360" t="str">
        <f>CONCATENATE("{'SheetId':'1deb9a6e-dc5a-4908-87cc-034ee9747e20'",",","'UId':'f0171a12-b46c-408e-9769-0674783f4494'",",'Col':",COLUMN(BCDanhMucDauTu_06029!F65),",'Row':",ROW(BCDanhMucDauTu_06029!F65),",","'ColDynamic':",COLUMN(BCDanhMucDauTu_06029!F60),",","'RowDynamic':",ROW(BCDanhMucDauTu_06029!F60),",","'Format':'numberic'",",'Value':'",SUBSTITUTE(BCDanhMucDauTu_06029!F65,"'","\'"),"','TargetCode':''}")</f>
        <v>{'SheetId':'1deb9a6e-dc5a-4908-87cc-034ee9747e20','UId':'f0171a12-b46c-408e-9769-0674783f4494','Col':6,'Row':65,'ColDynamic':6,'RowDynamic':60,'Format':'numberic','Value':'','TargetCode':''}</v>
      </c>
    </row>
    <row r="361" spans="1:1">
      <c r="A361" t="str">
        <f>CONCATENATE("{'SheetId':'1deb9a6e-dc5a-4908-87cc-034ee9747e20'",",","'UId':'123dfcbf-9d8f-4865-9abd-67aef0fb2ded'",",'Col':",COLUMN(BCDanhMucDauTu_06029!G65),",'Row':",ROW(BCDanhMucDauTu_06029!G65),",","'ColDynamic':",COLUMN(BCDanhMucDauTu_06029!G60),",","'RowDynamic':",ROW(BCDanhMucDauTu_06029!G60),",","'Format':'numberic'",",'Value':'",SUBSTITUTE(BCDanhMucDauTu_06029!G65,"'","\'"),"','TargetCode':''}")</f>
        <v>{'SheetId':'1deb9a6e-dc5a-4908-87cc-034ee9747e20','UId':'123dfcbf-9d8f-4865-9abd-67aef0fb2ded','Col':7,'Row':65,'ColDynamic':7,'RowDynamic':60,'Format':'numberic','Value':'','TargetCode':''}</v>
      </c>
    </row>
    <row r="362" spans="1:1">
      <c r="A362" t="str">
        <f>CONCATENATE("{'SheetId':'1deb9a6e-dc5a-4908-87cc-034ee9747e20'",",","'UId':'61c7d7e9-4c4a-4062-8012-4877345d4ca2'",",'Col':",COLUMN(BCDanhMucDauTu_06029!D67),",'Row':",ROW(BCDanhMucDauTu_06029!D67),",","'Format':'numberic'",",'Value':'",SUBSTITUTE(BCDanhMucDauTu_06029!D67,"'","\'"),"','TargetCode':''}")</f>
        <v>{'SheetId':'1deb9a6e-dc5a-4908-87cc-034ee9747e20','UId':'61c7d7e9-4c4a-4062-8012-4877345d4ca2','Col':4,'Row':67,'Format':'numberic','Value':'','TargetCode':''}</v>
      </c>
    </row>
    <row r="363" spans="1:1">
      <c r="A363" t="str">
        <f>CONCATENATE("{'SheetId':'1deb9a6e-dc5a-4908-87cc-034ee9747e20'",",","'UId':'55eb1cfc-48db-45d7-badc-9126702dbaca'",",'Col':",COLUMN(BCDanhMucDauTu_06029!E67),",'Row':",ROW(BCDanhMucDauTu_06029!E67),",","'Format':'numberic'",",'Value':'",SUBSTITUTE(BCDanhMucDauTu_06029!E67,"'","\'"),"','TargetCode':''}")</f>
        <v>{'SheetId':'1deb9a6e-dc5a-4908-87cc-034ee9747e20','UId':'55eb1cfc-48db-45d7-badc-9126702dbaca','Col':5,'Row':67,'Format':'numberic','Value':'','TargetCode':''}</v>
      </c>
    </row>
    <row r="364" spans="1:1">
      <c r="A364" t="str">
        <f>CONCATENATE("{'SheetId':'1deb9a6e-dc5a-4908-87cc-034ee9747e20'",",","'UId':'0b0a71cf-8b1c-4a88-a170-2b7251d20ffa'",",'Col':",COLUMN(BCDanhMucDauTu_06029!F67),",'Row':",ROW(BCDanhMucDauTu_06029!F67),",","'Format':'numberic'",",'Value':'",SUBSTITUTE(BCDanhMucDauTu_06029!F67,"'","\'"),"','TargetCode':''}")</f>
        <v>{'SheetId':'1deb9a6e-dc5a-4908-87cc-034ee9747e20','UId':'0b0a71cf-8b1c-4a88-a170-2b7251d20ffa','Col':6,'Row':67,'Format':'numberic','Value':'55069738644','TargetCode':''}</v>
      </c>
    </row>
    <row r="365" spans="1:1">
      <c r="A365" t="str">
        <f>CONCATENATE("{'SheetId':'1deb9a6e-dc5a-4908-87cc-034ee9747e20'",",","'UId':'3ec63538-3a98-477e-b957-0e4550274988'",",'Col':",COLUMN(BCDanhMucDauTu_06029!G67),",'Row':",ROW(BCDanhMucDauTu_06029!G67),",","'Format':'numberic'",",'Value':'",SUBSTITUTE(BCDanhMucDauTu_06029!G67,"'","\'"),"','TargetCode':''}")</f>
        <v>{'SheetId':'1deb9a6e-dc5a-4908-87cc-034ee9747e20','UId':'3ec63538-3a98-477e-b957-0e4550274988','Col':7,'Row':67,'Format':'numberic','Value':'0.149527913820413','TargetCode':''}</v>
      </c>
    </row>
    <row r="366" spans="1:1">
      <c r="A366" t="str">
        <f>CONCATENATE("{'SheetId':'1deb9a6e-dc5a-4908-87cc-034ee9747e20'",",","'UId':'b7e2b881-7166-4008-81ef-36fa655ba0d3'",",'Col':",COLUMN(BCDanhMucDauTu_06029!D68),",'Row':",ROW(BCDanhMucDauTu_06029!D68),",","'Format':'numberic'",",'Value':'",SUBSTITUTE(BCDanhMucDauTu_06029!D68,"'","\'"),"','TargetCode':''}")</f>
        <v>{'SheetId':'1deb9a6e-dc5a-4908-87cc-034ee9747e20','UId':'b7e2b881-7166-4008-81ef-36fa655ba0d3','Col':4,'Row':68,'Format':'numberic','Value':'','TargetCode':''}</v>
      </c>
    </row>
    <row r="367" spans="1:1">
      <c r="A367" t="str">
        <f>CONCATENATE("{'SheetId':'1deb9a6e-dc5a-4908-87cc-034ee9747e20'",",","'UId':'b0198f8c-cffe-4d00-9816-22e0fa96124d'",",'Col':",COLUMN(BCDanhMucDauTu_06029!E68),",'Row':",ROW(BCDanhMucDauTu_06029!E68),",","'Format':'numberic'",",'Value':'",SUBSTITUTE(BCDanhMucDauTu_06029!E68,"'","\'"),"','TargetCode':''}")</f>
        <v>{'SheetId':'1deb9a6e-dc5a-4908-87cc-034ee9747e20','UId':'b0198f8c-cffe-4d00-9816-22e0fa96124d','Col':5,'Row':68,'Format':'numberic','Value':'','TargetCode':''}</v>
      </c>
    </row>
    <row r="368" spans="1:1">
      <c r="A368" t="str">
        <f>CONCATENATE("{'SheetId':'1deb9a6e-dc5a-4908-87cc-034ee9747e20'",",","'UId':'2a23d1c5-766a-4746-bd88-93015d1e4053'",",'Col':",COLUMN(BCDanhMucDauTu_06029!F68),",'Row':",ROW(BCDanhMucDauTu_06029!F68),",","'Format':'numberic'",",'Value':'",SUBSTITUTE(BCDanhMucDauTu_06029!F68,"'","\'"),"','TargetCode':''}")</f>
        <v>{'SheetId':'1deb9a6e-dc5a-4908-87cc-034ee9747e20','UId':'2a23d1c5-766a-4746-bd88-93015d1e4053','Col':6,'Row':68,'Format':'numberic','Value':'368290690594','TargetCode':''}</v>
      </c>
    </row>
    <row r="369" spans="1:1">
      <c r="A369" t="str">
        <f>CONCATENATE("{'SheetId':'1deb9a6e-dc5a-4908-87cc-034ee9747e20'",",","'UId':'ca227d64-7ddf-4c5b-94c2-f07049f1a645'",",'Col':",COLUMN(BCDanhMucDauTu_06029!G68),",'Row':",ROW(BCDanhMucDauTu_06029!G68),",","'Format':'numberic'",",'Value':'",SUBSTITUTE(BCDanhMucDauTu_06029!G68,"'","\'"),"','TargetCode':''}")</f>
        <v>{'SheetId':'1deb9a6e-dc5a-4908-87cc-034ee9747e20','UId':'ca227d64-7ddf-4c5b-94c2-f07049f1a645','Col':7,'Row':68,'Format':'numberic','Value':'1','TargetCode':''}</v>
      </c>
    </row>
    <row r="370" spans="1:1">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{'SheetId':'b8bf6eba-526f-4bd9-9654-e3f3093b752c','UId':'fb6ee109-5373-4cf4-a704-834e739ff937','Col':8,'Row':3,'Format':'numberic','Value':'','TargetCode':''}</v>
      </c>
    </row>
    <row r="376" spans="1:1">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{'SheetId':'b8bf6eba-526f-4bd9-9654-e3f3093b752c','UId':'ea2a6982-a67c-4361-bfee-6d156240d436','Col':10,'Row':3,'Format':'numberic','Value':'','TargetCode':''}</v>
      </c>
    </row>
    <row r="378" spans="1:1">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{'SheetId':'b8bf6eba-526f-4bd9-9654-e3f3093b752c','UId':'16313c39-54e9-40ab-bf81-173d4132e857','Col':10,'Row':5,'ColDynamic':10,'RowDynamic':4,'Format':'numberic','Value':'','TargetCode':''}</v>
      </c>
    </row>
    <row r="388" spans="1:1">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{'SheetId':'b8bf6eba-526f-4bd9-9654-e3f3093b752c','UId':'080b476a-d7ce-46bb-b996-878016b38911','Col':7,'Row':6,'Format':'string','Value':'','TargetCode':''}</v>
      </c>
    </row>
    <row r="393" spans="1:1">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{'SheetId':'b8bf6eba-526f-4bd9-9654-e3f3093b752c','UId':'1a6cc987-fd67-4603-9848-a612e838f18d','Col':8,'Row':6,'Format':'numberic','Value':'0','TargetCode':''}</v>
      </c>
    </row>
    <row r="394" spans="1:1">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{'SheetId':'b8bf6eba-526f-4bd9-9654-e3f3093b752c','UId':'6926ccdf-72b8-437e-9e07-e95441c3a3c6','Col':9,'Row':6,'Format':'string','Value':'','TargetCode':''}</v>
      </c>
    </row>
    <row r="395" spans="1:1">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{'SheetId':'b8bf6eba-526f-4bd9-9654-e3f3093b752c','UId':'cc12faaa-cbf7-4de5-801a-1d752c107240','Col':10,'Row':6,'Format':'numberic','Value':'0','TargetCode':''}</v>
      </c>
    </row>
    <row r="396" spans="1:1">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{'SheetId':'b8bf6eba-526f-4bd9-9654-e3f3093b752c','UId':'3b12b22d-4236-4835-a88e-7f3d6420cc5d','Col':10,'Row':7,'Format':'numberic','Value':'','TargetCode':''}</v>
      </c>
    </row>
    <row r="404" spans="1:1">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{'SheetId':'b8bf6eba-526f-4bd9-9654-e3f3093b752c','UId':'18e84f0d-9027-405d-ac02-70220ee76df8','Col':10,'Row':9,'ColDynamic':10,'RowDynamic':8,'Format':'numberic','Value':'','TargetCode':''}</v>
      </c>
    </row>
    <row r="414" spans="1:1">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{'SheetId':'b8bf6eba-526f-4bd9-9654-e3f3093b752c','UId':'d7196a16-fa7a-42c2-8738-4009aee95f3c','Col':7,'Row':10,'Format':'string','Value':'','TargetCode':''}</v>
      </c>
    </row>
    <row r="419" spans="1:1">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{'SheetId':'b8bf6eba-526f-4bd9-9654-e3f3093b752c','UId':'be877984-f8a6-455c-ac6d-c034785a84bb','Col':8,'Row':10,'Format':'numberic','Value':'0','TargetCode':''}</v>
      </c>
    </row>
    <row r="420" spans="1:1">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{'SheetId':'b8bf6eba-526f-4bd9-9654-e3f3093b752c','UId':'7f3fd85d-d6fc-4566-8b05-9fe080966614','Col':9,'Row':10,'Format':'string','Value':'','TargetCode':''}</v>
      </c>
    </row>
    <row r="421" spans="1:1">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{'SheetId':'b8bf6eba-526f-4bd9-9654-e3f3093b752c','UId':'71cc504b-eac1-40e5-8c59-522a05902891','Col':10,'Row':10,'Format':'numberic','Value':'0','TargetCode':''}</v>
      </c>
    </row>
    <row r="422" spans="1:1">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{'SheetId':'b8bf6eba-526f-4bd9-9654-e3f3093b752c','UId':'f1c69d83-c664-4479-bc38-027809bfc472','Col':7,'Row':11,'Format':'string','Value':'','TargetCode':''}</v>
      </c>
    </row>
    <row r="427" spans="1:1">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{'SheetId':'b8bf6eba-526f-4bd9-9654-e3f3093b752c','UId':'79752c91-1fca-424d-9fb6-fd03393d3403','Col':8,'Row':11,'Format':'numberic','Value':'0','TargetCode':''}</v>
      </c>
    </row>
    <row r="428" spans="1:1">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{'SheetId':'b8bf6eba-526f-4bd9-9654-e3f3093b752c','UId':'436f0470-8322-47f4-9a8f-20399be6e137','Col':9,'Row':11,'Format':'string','Value':'','TargetCode':''}</v>
      </c>
    </row>
    <row r="429" spans="1:1">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{'SheetId':'b8bf6eba-526f-4bd9-9654-e3f3093b752c','UId':'fc910f87-07a2-4f10-8844-a6f1acb5974f','Col':10,'Row':11,'Format':'numberic','Value':'0','TargetCode':''}</v>
      </c>
    </row>
    <row r="430" spans="1:1">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{'SheetId':'b8bf6eba-526f-4bd9-9654-e3f3093b752c','UId':'03d8d5a6-a470-4331-9caf-af7cc89dd53f','Col':10,'Row':12,'Format':'numberic','Value':'','TargetCode':''}</v>
      </c>
    </row>
    <row r="438" spans="1:1">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{'SheetId':'b8bf6eba-526f-4bd9-9654-e3f3093b752c','UId':'5e6a17b4-1d61-487b-9ba7-e9d99ef00f9e','Col':10,'Row':14,'ColDynamic':10,'RowDynamic':13,'Format':'numberic','Value':'','TargetCode':''}</v>
      </c>
    </row>
    <row r="448" spans="1:1">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{'SheetId':'b8bf6eba-526f-4bd9-9654-e3f3093b752c','UId':'9b9609c8-a396-4776-950e-cb9ea8de18fa','Col':7,'Row':15,'Format':'string','Value':'','TargetCode':''}</v>
      </c>
    </row>
    <row r="453" spans="1:1">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{'SheetId':'b8bf6eba-526f-4bd9-9654-e3f3093b752c','UId':'925b5db0-e8c9-4168-9d1b-1f5df951acb7','Col':8,'Row':15,'Format':'numberic','Value':'0','TargetCode':''}</v>
      </c>
    </row>
    <row r="454" spans="1:1">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{'SheetId':'b8bf6eba-526f-4bd9-9654-e3f3093b752c','UId':'21ba6759-dfcd-4ff0-a8b3-1b39d17034d3','Col':9,'Row':15,'Format':'string','Value':'','TargetCode':''}</v>
      </c>
    </row>
    <row r="455" spans="1:1">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{'SheetId':'b8bf6eba-526f-4bd9-9654-e3f3093b752c','UId':'dd965c1c-d82a-416d-9848-9244572edfcd','Col':10,'Row':15,'Format':'numberic','Value':'0','TargetCode':''}</v>
      </c>
    </row>
    <row r="456" spans="1:1">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{'SheetId':'b8bf6eba-526f-4bd9-9654-e3f3093b752c','UId':'6bb68cb0-20ac-4ba4-b541-2e27df9d8382','Col':10,'Row':16,'Format':'numberic','Value':'','TargetCode':''}</v>
      </c>
    </row>
    <row r="464" spans="1:1">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{'SheetId':'b8bf6eba-526f-4bd9-9654-e3f3093b752c','UId':'ec56e5df-75fa-47ea-bbaf-66ebfaf1731a','Col':10,'Row':18,'ColDynamic':10,'RowDynamic':17,'Format':'numberic','Value':'','TargetCode':''}</v>
      </c>
    </row>
    <row r="474" spans="1:1">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{'SheetId':'b8bf6eba-526f-4bd9-9654-e3f3093b752c','UId':'2ec301eb-79b7-414d-b084-e1ee8fdc2b35','Col':7,'Row':19,'Format':'string','Value':'','TargetCode':''}</v>
      </c>
    </row>
    <row r="479" spans="1:1">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{'SheetId':'b8bf6eba-526f-4bd9-9654-e3f3093b752c','UId':'f8a86281-c8ff-4fa5-b613-0a0f91d90722','Col':8,'Row':19,'Format':'numberic','Value':'0','TargetCode':''}</v>
      </c>
    </row>
    <row r="480" spans="1:1">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{'SheetId':'b8bf6eba-526f-4bd9-9654-e3f3093b752c','UId':'f4c85d29-3f18-45d3-9af8-e28fce412f4b','Col':9,'Row':19,'Format':'string','Value':'','TargetCode':''}</v>
      </c>
    </row>
    <row r="481" spans="1:1">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{'SheetId':'b8bf6eba-526f-4bd9-9654-e3f3093b752c','UId':'47814cf8-21a2-443b-a569-6ede36cd64bf','Col':10,'Row':19,'Format':'numberic','Value':'0','TargetCode':''}</v>
      </c>
    </row>
    <row r="482" spans="1:1">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{'SheetId':'b8bf6eba-526f-4bd9-9654-e3f3093b752c','UId':'e007d9ad-f91b-4e51-8966-2fa1ede63648','Col':7,'Row':20,'Format':'string','Value':'','TargetCode':''}</v>
      </c>
    </row>
    <row r="487" spans="1:1">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{'SheetId':'b8bf6eba-526f-4bd9-9654-e3f3093b752c','UId':'79d48773-28e4-4d45-9ad2-5859f7839ed2','Col':8,'Row':20,'Format':'numberic','Value':'0','TargetCode':''}</v>
      </c>
    </row>
    <row r="488" spans="1:1">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{'SheetId':'b8bf6eba-526f-4bd9-9654-e3f3093b752c','UId':'51a24969-82d8-4fb8-a618-038a14e6616b','Col':9,'Row':20,'Format':'string','Value':'','TargetCode':''}</v>
      </c>
    </row>
    <row r="489" spans="1:1">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{'SheetId':'b8bf6eba-526f-4bd9-9654-e3f3093b752c','UId':'8cd37b43-35cf-4c87-b83a-ec45c40fe021','Col':10,'Row':20,'Format':'numberic','Value':'0','TargetCode':''}</v>
      </c>
    </row>
    <row r="490" spans="1:1">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{'SheetId':'eea37401-614e-480f-bf0c-66e62a21c940','UId':'8fe4c321-a5c4-4a50-a26e-af5571876426','Col':4,'Row':3,'Format':'numberic','Value':'0.0122311752799319','TargetCode':''}</v>
      </c>
    </row>
    <row r="493" spans="1:1">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{'SheetId':'eea37401-614e-480f-bf0c-66e62a21c940','UId':'e505df99-52a5-4046-b588-70e17a64bc04','Col':5,'Row':3,'Format':'numberic','Value':'0.0122310580600758','TargetCode':''}</v>
      </c>
    </row>
    <row r="494" spans="1:1">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{'SheetId':'eea37401-614e-480f-bf0c-66e62a21c940','UId':'906b49c2-3105-44f5-a32d-07590223a8f2','Col':4,'Row':4,'Format':'numberic','Value':'0.00141344929801541','TargetCode':''}</v>
      </c>
    </row>
    <row r="495" spans="1:1">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{'SheetId':'eea37401-614e-480f-bf0c-66e62a21c940','UId':'1292eb8e-a778-4ce5-ab53-509a4c8a9832','Col':5,'Row':4,'Format':'numberic','Value':'0.00137914503354437','TargetCode':''}</v>
      </c>
    </row>
    <row r="496" spans="1:1">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{'SheetId':'eea37401-614e-480f-bf0c-66e62a21c940','UId':'043b7f89-a817-4764-b06f-cc2a71ce03b0','Col':4,'Row':5,'Format':'numberic','Value':'0.00305879126818876','TargetCode':''}</v>
      </c>
    </row>
    <row r="497" spans="1:1">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{'SheetId':'eea37401-614e-480f-bf0c-66e62a21c940','UId':'99e0f9cc-8606-43f9-8ce6-a58dc892af79','Col':5,'Row':5,'Format':'numberic','Value':'0.00321952612770679','TargetCode':''}</v>
      </c>
    </row>
    <row r="498" spans="1:1">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{'SheetId':'eea37401-614e-480f-bf0c-66e62a21c940','UId':'5a5a30c0-7249-46cc-a3d5-6518c7410f2b','Col':4,'Row':6,'Format':'numberic','Value':'0','TargetCode':''}</v>
      </c>
    </row>
    <row r="499" spans="1:1">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{'SheetId':'eea37401-614e-480f-bf0c-66e62a21c940','UId':'b6bb9469-63ab-4fda-88bd-7b1865b669bf','Col':5,'Row':6,'Format':'numberic','Value':'0.000796700820684894','TargetCode':''}</v>
      </c>
    </row>
    <row r="500" spans="1:1">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{'SheetId':'eea37401-614e-480f-bf0c-66e62a21c940','UId':'2364cc6c-48ac-4fcc-8342-fb9e93c37eca','Col':4,'Row':7,'Format':'numberic','Value':'','TargetCode':''}</v>
      </c>
    </row>
    <row r="501" spans="1:1">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{'SheetId':'eea37401-614e-480f-bf0c-66e62a21c940','UId':'846eb19c-92cf-4ff5-adb0-f49d54d07bf5','Col':5,'Row':7,'Format':'numberic','Value':'','TargetCode':''}</v>
      </c>
    </row>
    <row r="502" spans="1:1">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{'SheetId':'eea37401-614e-480f-bf0c-66e62a21c940','UId':'8c0b0b85-5f8d-49d6-bad0-be36c3870562','Col':4,'Row':8,'Format':'numberic','Value':'','TargetCode':''}</v>
      </c>
    </row>
    <row r="503" spans="1:1">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{'SheetId':'eea37401-614e-480f-bf0c-66e62a21c940','UId':'bb393f9e-a64c-46b1-a141-e32109975ac2','Col':5,'Row':8,'Format':'numberic','Value':'','TargetCode':''}</v>
      </c>
    </row>
    <row r="504" spans="1:1">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{'SheetId':'eea37401-614e-480f-bf0c-66e62a21c940','UId':'e3f08122-3427-41af-b11b-1a46844a64fc','Col':4,'Row':9,'Format':'numberic','Value':'0.00113687665335859','TargetCode':''}</v>
      </c>
    </row>
    <row r="505" spans="1:1">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{'SheetId':'eea37401-614e-480f-bf0c-66e62a21c940','UId':'9e68654a-171d-4fbe-8c69-6a6d18753f97','Col':5,'Row':9,'Format':'numberic','Value':'0.0011993345945651','TargetCode':''}</v>
      </c>
    </row>
    <row r="506" spans="1:1">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{'SheetId':'eea37401-614e-480f-bf0c-66e62a21c940','UId':'01528f3a-d80f-403f-9e7e-01c54429c341','Col':4,'Row':10,'Format':'numberic','Value':'0.0284994064150959','TargetCode':''}</v>
      </c>
    </row>
    <row r="507" spans="1:1">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{'SheetId':'eea37401-614e-480f-bf0c-66e62a21c940','UId':'2e9dd82c-3e13-4dfb-9508-7eb62f82b7a5','Col':5,'Row':10,'Format':'numberic','Value':'0.0212658070713268','TargetCode':''}</v>
      </c>
    </row>
    <row r="508" spans="1:1">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{'SheetId':'eea37401-614e-480f-bf0c-66e62a21c940','UId':'e04710a4-564b-4804-a3c9-8b96b736ccd0','Col':4,'Row':11,'Format':'numberic','Value':'4.33064305651655','TargetCode':''}</v>
      </c>
    </row>
    <row r="509" spans="1:1">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{'SheetId':'eea37401-614e-480f-bf0c-66e62a21c940','UId':'0421496e-49be-42f6-bd5e-4ff79e46d605','Col':5,'Row':11,'Format':'numberic','Value':'1.77842340904045','TargetCode':''}</v>
      </c>
    </row>
    <row r="510" spans="1:1">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{'SheetId':'eea37401-614e-480f-bf0c-66e62a21c940','UId':'759e81e7-6be1-448f-8880-c7fb179e0f97','Col':4,'Row':14,'Format':'numberic','Value':'140812250200','TargetCode':''}</v>
      </c>
    </row>
    <row r="515" spans="1:1">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{'SheetId':'eea37401-614e-480f-bf0c-66e62a21c940','UId':'d55f381c-544c-4c22-a6c9-f44d9ae2c1ab','Col':5,'Row':14,'Format':'numberic','Value':'147655893500','TargetCode':''}</v>
      </c>
    </row>
    <row r="516" spans="1:1">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{'SheetId':'eea37401-614e-480f-bf0c-66e62a21c940','UId':'5b9de7f0-70a7-42bf-94c8-d94c81c70e42','Col':4,'Row':15,'Format':'numberic','Value':'140812250200','TargetCode':''}</v>
      </c>
    </row>
    <row r="517" spans="1:1">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{'SheetId':'eea37401-614e-480f-bf0c-66e62a21c940','UId':'85d68133-b410-4986-a2ae-00da0ca256bd','Col':5,'Row':15,'Format':'numberic','Value':'147655893500','TargetCode':''}</v>
      </c>
    </row>
    <row r="518" spans="1:1">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{'SheetId':'eea37401-614e-480f-bf0c-66e62a21c940','UId':'31f6ac2c-5e3e-4a12-b200-cf5f834a027b','Col':4,'Row':16,'Format':'numberic','Value':'14081225.02','TargetCode':''}</v>
      </c>
    </row>
    <row r="519" spans="1:1">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{'SheetId':'eea37401-614e-480f-bf0c-66e62a21c940','UId':'e12c39c4-7956-414a-b632-d0af1c2ab599','Col':5,'Row':16,'Format':'numberic','Value':'14765589.35','TargetCode':''}</v>
      </c>
    </row>
    <row r="520" spans="1:1">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{'SheetId':'eea37401-614e-480f-bf0c-66e62a21c940','UId':'b08c24e4-4516-482b-a697-9d62ff87afcf','Col':4,'Row':17,'Format':'numberic','Value':'13471068300','TargetCode':''}</v>
      </c>
    </row>
    <row r="521" spans="1:1">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{'SheetId':'eea37401-614e-480f-bf0c-66e62a21c940','UId':'a7ccfa80-7e7d-4308-b36d-abc719c80bf3','Col':5,'Row':17,'Format':'numberic','Value':'-6843643300','TargetCode':''}</v>
      </c>
    </row>
    <row r="522" spans="1:1">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{'SheetId':'eea37401-614e-480f-bf0c-66e62a21c940','UId':'e8ec4ef9-08e4-4e39-8477-ae21a99e8959','Col':4,'Row':18,'Format':'numberic','Value':'4196123.99','TargetCode':''}</v>
      </c>
    </row>
    <row r="523" spans="1:1">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{'SheetId':'eea37401-614e-480f-bf0c-66e62a21c940','UId':'dde8a5b2-e9c7-4f1b-a63c-0174479280ef','Col':5,'Row':18,'Format':'numberic','Value':'1229502.65','TargetCode':''}</v>
      </c>
    </row>
    <row r="524" spans="1:1">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{'SheetId':'eea37401-614e-480f-bf0c-66e62a21c940','UId':'0e4c1db2-c20e-4d52-853c-271375cc313a','Col':4,'Row':19,'Format':'numberic','Value':'41961239900','TargetCode':''}</v>
      </c>
    </row>
    <row r="525" spans="1:1">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{'SheetId':'eea37401-614e-480f-bf0c-66e62a21c940','UId':'12f0bb36-f2e3-462a-b5c8-133ec8de4536','Col':5,'Row':19,'Format':'numberic','Value':'12295026500','TargetCode':''}</v>
      </c>
    </row>
    <row r="526" spans="1:1">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{'SheetId':'eea37401-614e-480f-bf0c-66e62a21c940','UId':'99c017fe-183e-4244-a2e8-3180fad52922','Col':4,'Row':20,'Format':'numberic','Value':'-2849017.16','TargetCode':''}</v>
      </c>
    </row>
    <row r="527" spans="1:1">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{'SheetId':'eea37401-614e-480f-bf0c-66e62a21c940','UId':'b3b6a8fb-5b81-4dc7-b0e6-531f207f2848','Col':5,'Row':20,'Format':'numberic','Value':'-1913866.98','TargetCode':''}</v>
      </c>
    </row>
    <row r="528" spans="1:1">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{'SheetId':'eea37401-614e-480f-bf0c-66e62a21c940','UId':'d7299fb4-5fbd-49ea-a765-7a162fd18f1e','Col':4,'Row':21,'Format':'numberic','Value':'-28490171600','TargetCode':''}</v>
      </c>
    </row>
    <row r="529" spans="1:1">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{'SheetId':'eea37401-614e-480f-bf0c-66e62a21c940','UId':'15c659ac-ac36-4f95-b662-8fcd6067cf35','Col':5,'Row':21,'Format':'numberic','Value':'-19138669800','TargetCode':''}</v>
      </c>
    </row>
    <row r="530" spans="1:1">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{'SheetId':'eea37401-614e-480f-bf0c-66e62a21c940','UId':'232e2092-5dcd-464b-b1fe-07f27efe2d21','Col':4,'Row':22,'Format':'numberic','Value':'154283318500','TargetCode':''}</v>
      </c>
    </row>
    <row r="531" spans="1:1">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{'SheetId':'eea37401-614e-480f-bf0c-66e62a21c940','UId':'fa41f074-2315-4e28-81ff-52700c300177','Col':5,'Row':22,'Format':'numberic','Value':'140812250200','TargetCode':''}</v>
      </c>
    </row>
    <row r="532" spans="1:1">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{'SheetId':'eea37401-614e-480f-bf0c-66e62a21c940','UId':'d8289881-c7ab-468c-ad5d-bf473cb76780','Col':4,'Row':23,'Format':'numberic','Value':'154283318500','TargetCode':''}</v>
      </c>
    </row>
    <row r="533" spans="1:1">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{'SheetId':'eea37401-614e-480f-bf0c-66e62a21c940','UId':'994ed5e1-c943-4620-8991-d05a125691b0','Col':5,'Row':23,'Format':'numberic','Value':'140812250200','TargetCode':''}</v>
      </c>
    </row>
    <row r="534" spans="1:1">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{'SheetId':'eea37401-614e-480f-bf0c-66e62a21c940','UId':'7120d041-84df-4b71-aa97-9c53b5ab7f97','Col':4,'Row':24,'Format':'numberic','Value':'15428331.85','TargetCode':''}</v>
      </c>
    </row>
    <row r="535" spans="1:1">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{'SheetId':'eea37401-614e-480f-bf0c-66e62a21c940','UId':'ee5817e5-5c8c-481c-bd88-acd0b7e7eb64','Col':5,'Row':24,'Format':'numberic','Value':'14081225.02','TargetCode':''}</v>
      </c>
    </row>
    <row r="536" spans="1:1">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{'SheetId':'eea37401-614e-480f-bf0c-66e62a21c940','UId':'83b16c86-f622-444a-8fd4-b601d346c031','Col':4,'Row':25,'Format':'percentage','Value':'0.000494322398179425','TargetCode':''}</v>
      </c>
    </row>
    <row r="537" spans="1:1">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{'SheetId':'eea37401-614e-480f-bf0c-66e62a21c940','UId':'6080a665-802c-4b21-ade4-e67d42c38ace','Col':5,'Row':25,'Format':'percentage','Value':'0.000541612678525323','TargetCode':''}</v>
      </c>
    </row>
    <row r="538" spans="1:1">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{'SheetId':'eea37401-614e-480f-bf0c-66e62a21c940','UId':'dc7a563a-ad1d-4847-ad52-60ae8b13af41','Col':4,'Row':26,'Format':'percentage','Value':'0.1412','TargetCode':''}</v>
      </c>
    </row>
    <row r="539" spans="1:1">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{'SheetId':'eea37401-614e-480f-bf0c-66e62a21c940','UId':'c291a5ad-47fa-4a53-a5d4-2c97806fed49','Col':5,'Row':26,'Format':'percentage','Value':'0.1601','TargetCode':''}</v>
      </c>
    </row>
    <row r="540" spans="1:1">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{'SheetId':'eea37401-614e-480f-bf0c-66e62a21c940','UId':'71e817fa-136e-4e66-8e01-e228a752c25d','Col':4,'Row':27,'Format':'percentage','Value':'0.0194','TargetCode':''}</v>
      </c>
    </row>
    <row r="541" spans="1:1">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{'SheetId':'eea37401-614e-480f-bf0c-66e62a21c940','UId':'09a70799-3c67-42d0-9f37-8841480fa73f','Col':5,'Row':27,'Format':'percentage','Value':'0.023','TargetCode':''}</v>
      </c>
    </row>
    <row r="542" spans="1:1">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{'SheetId':'eea37401-614e-480f-bf0c-66e62a21c940','UId':'19d7d32d-f72f-4744-9b80-66561ae1073a','Col':4,'Row':28,'Format':'numberic','Value':'12618','TargetCode':''}</v>
      </c>
    </row>
    <row r="543" spans="1:1">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{'SheetId':'eea37401-614e-480f-bf0c-66e62a21c940','UId':'2c2fe24e-69d3-4ae8-a8c8-c603f2a4a32c','Col':5,'Row':28,'Format':'numberic','Value':'11432','TargetCode':''}</v>
      </c>
    </row>
    <row r="544" spans="1:1">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{'SheetId':'eea37401-614e-480f-bf0c-66e62a21c940','UId':'507c37af-0901-43e1-8af6-f40112c246e3','Col':4,'Row':29,'Format':'numberic','Value':'23103.66','TargetCode':''}</v>
      </c>
    </row>
    <row r="545" spans="1:1">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{'SheetId':'eea37401-614e-480f-bf0c-66e62a21c940','UId':'bb1a5a18-9ac0-4a7c-9c34-d6fbecc14baf','Col':5,'Row':29,'Format':'numberic','Value':'21234.84','TargetCode':''}</v>
      </c>
    </row>
    <row r="546" spans="1:1">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F44"/>
  <sheetViews>
    <sheetView workbookViewId="0">
      <selection activeCell="D2" sqref="D2:F43"/>
    </sheetView>
  </sheetViews>
  <sheetFormatPr defaultRowHeight="12.5"/>
  <cols>
    <col min="1" max="1" width="6.81640625" customWidth="1"/>
    <col min="2" max="2" width="41.54296875" customWidth="1"/>
    <col min="3" max="3" width="10.453125" customWidth="1"/>
    <col min="4" max="4" width="30" customWidth="1"/>
    <col min="5" max="5" width="30.1796875" customWidth="1"/>
    <col min="6" max="6" width="37.1796875" customWidth="1"/>
  </cols>
  <sheetData>
    <row r="1" spans="1:6" ht="15" customHeight="1">
      <c r="A1" s="7" t="s">
        <v>10</v>
      </c>
      <c r="B1" s="7" t="s">
        <v>11</v>
      </c>
      <c r="C1" s="7" t="s">
        <v>59</v>
      </c>
      <c r="D1" s="7" t="s">
        <v>60</v>
      </c>
      <c r="E1" s="7" t="s">
        <v>61</v>
      </c>
      <c r="F1" s="7" t="s">
        <v>62</v>
      </c>
    </row>
    <row r="2" spans="1:6" ht="15" customHeight="1">
      <c r="A2" s="8" t="s">
        <v>63</v>
      </c>
      <c r="B2" s="8" t="s">
        <v>64</v>
      </c>
      <c r="C2" s="8" t="s">
        <v>65</v>
      </c>
      <c r="D2" s="20"/>
      <c r="E2" s="20"/>
      <c r="F2" s="35"/>
    </row>
    <row r="3" spans="1:6" ht="15" customHeight="1">
      <c r="A3" s="5" t="s">
        <v>66</v>
      </c>
      <c r="B3" s="5" t="s">
        <v>67</v>
      </c>
      <c r="C3" s="5" t="s">
        <v>68</v>
      </c>
      <c r="D3" s="22">
        <v>55069738644</v>
      </c>
      <c r="E3" s="22">
        <v>34570582075</v>
      </c>
      <c r="F3" s="36">
        <v>3.1120436398058899</v>
      </c>
    </row>
    <row r="4" spans="1:6" ht="15" customHeight="1">
      <c r="A4" s="5" t="s">
        <v>1</v>
      </c>
      <c r="B4" s="5" t="s">
        <v>69</v>
      </c>
      <c r="C4" s="5" t="s">
        <v>70</v>
      </c>
      <c r="D4" s="22"/>
      <c r="E4" s="22"/>
      <c r="F4" s="36"/>
    </row>
    <row r="5" spans="1:6" ht="15" customHeight="1">
      <c r="A5" s="5" t="s">
        <v>71</v>
      </c>
      <c r="B5" s="5" t="s">
        <v>71</v>
      </c>
      <c r="C5" s="5" t="s">
        <v>71</v>
      </c>
      <c r="D5" s="22" t="s">
        <v>71</v>
      </c>
      <c r="E5" s="22" t="s">
        <v>71</v>
      </c>
      <c r="F5" s="36" t="s">
        <v>71</v>
      </c>
    </row>
    <row r="6" spans="1:6" ht="15" customHeight="1">
      <c r="A6" s="5" t="s">
        <v>1</v>
      </c>
      <c r="B6" s="5" t="s">
        <v>72</v>
      </c>
      <c r="C6" s="5" t="s">
        <v>73</v>
      </c>
      <c r="D6" s="22">
        <v>55069738644</v>
      </c>
      <c r="E6" s="22">
        <v>34570582075</v>
      </c>
      <c r="F6" s="36">
        <v>3.1120436398058899</v>
      </c>
    </row>
    <row r="7" spans="1:6" ht="15" customHeight="1">
      <c r="A7" s="5" t="s">
        <v>71</v>
      </c>
      <c r="B7" s="5" t="s">
        <v>71</v>
      </c>
      <c r="C7" s="5" t="s">
        <v>71</v>
      </c>
      <c r="D7" s="22" t="s">
        <v>71</v>
      </c>
      <c r="E7" s="22" t="s">
        <v>71</v>
      </c>
      <c r="F7" s="36" t="s">
        <v>71</v>
      </c>
    </row>
    <row r="8" spans="1:6" ht="15" customHeight="1">
      <c r="A8" s="5" t="s">
        <v>74</v>
      </c>
      <c r="B8" s="5" t="s">
        <v>75</v>
      </c>
      <c r="C8" s="5" t="s">
        <v>76</v>
      </c>
      <c r="D8" s="22">
        <v>312380424750</v>
      </c>
      <c r="E8" s="22">
        <v>268126141650</v>
      </c>
      <c r="F8" s="36">
        <v>1.0596560802331501</v>
      </c>
    </row>
    <row r="9" spans="1:6" ht="15" customHeight="1">
      <c r="A9" s="5" t="s">
        <v>71</v>
      </c>
      <c r="B9" s="5" t="s">
        <v>71</v>
      </c>
      <c r="C9" s="5" t="s">
        <v>71</v>
      </c>
      <c r="D9" s="22" t="s">
        <v>71</v>
      </c>
      <c r="E9" s="22" t="s">
        <v>71</v>
      </c>
      <c r="F9" s="36" t="s">
        <v>71</v>
      </c>
    </row>
    <row r="10" spans="1:6" ht="15" customHeight="1">
      <c r="A10" s="5"/>
      <c r="B10" s="5"/>
      <c r="C10" s="5"/>
      <c r="D10" s="22"/>
      <c r="E10" s="22"/>
      <c r="F10" s="36"/>
    </row>
    <row r="11" spans="1:6" ht="15" customHeight="1">
      <c r="A11" s="5" t="s">
        <v>77</v>
      </c>
      <c r="B11" s="5" t="s">
        <v>78</v>
      </c>
      <c r="C11" s="5" t="s">
        <v>79</v>
      </c>
      <c r="D11" s="22">
        <v>0</v>
      </c>
      <c r="E11" s="22">
        <v>0</v>
      </c>
      <c r="F11" s="36"/>
    </row>
    <row r="12" spans="1:6" ht="15" customHeight="1">
      <c r="A12" s="5" t="s">
        <v>71</v>
      </c>
      <c r="B12" s="5" t="s">
        <v>71</v>
      </c>
      <c r="C12" s="5" t="s">
        <v>71</v>
      </c>
      <c r="D12" s="22" t="s">
        <v>71</v>
      </c>
      <c r="E12" s="22" t="s">
        <v>71</v>
      </c>
      <c r="F12" s="36" t="s">
        <v>71</v>
      </c>
    </row>
    <row r="13" spans="1:6" ht="15" customHeight="1">
      <c r="A13" s="5" t="s">
        <v>80</v>
      </c>
      <c r="B13" s="5" t="s">
        <v>81</v>
      </c>
      <c r="C13" s="5" t="s">
        <v>82</v>
      </c>
      <c r="D13" s="22">
        <v>200000</v>
      </c>
      <c r="E13" s="22">
        <v>342300000</v>
      </c>
      <c r="F13" s="36"/>
    </row>
    <row r="14" spans="1:6" ht="15" customHeight="1">
      <c r="A14" s="5" t="s">
        <v>71</v>
      </c>
      <c r="B14" s="5" t="s">
        <v>71</v>
      </c>
      <c r="C14" s="5" t="s">
        <v>71</v>
      </c>
      <c r="D14" s="22" t="s">
        <v>71</v>
      </c>
      <c r="E14" s="22" t="s">
        <v>71</v>
      </c>
      <c r="F14" s="36" t="s">
        <v>71</v>
      </c>
    </row>
    <row r="15" spans="1:6" ht="15" customHeight="1">
      <c r="A15" s="5"/>
      <c r="B15" s="5"/>
      <c r="C15" s="5"/>
      <c r="D15" s="22"/>
      <c r="E15" s="22"/>
      <c r="F15" s="36"/>
    </row>
    <row r="16" spans="1:6" ht="15" customHeight="1">
      <c r="A16" s="5" t="s">
        <v>83</v>
      </c>
      <c r="B16" s="5" t="s">
        <v>84</v>
      </c>
      <c r="C16" s="5" t="s">
        <v>85</v>
      </c>
      <c r="D16" s="22">
        <v>0</v>
      </c>
      <c r="E16" s="22">
        <v>0</v>
      </c>
      <c r="F16" s="36"/>
    </row>
    <row r="17" spans="1:6" ht="15" customHeight="1">
      <c r="A17" s="5" t="s">
        <v>71</v>
      </c>
      <c r="B17" s="5" t="s">
        <v>71</v>
      </c>
      <c r="C17" s="5" t="s">
        <v>71</v>
      </c>
      <c r="D17" s="22" t="s">
        <v>71</v>
      </c>
      <c r="E17" s="22" t="s">
        <v>71</v>
      </c>
      <c r="F17" s="36" t="s">
        <v>71</v>
      </c>
    </row>
    <row r="18" spans="1:6" ht="15" customHeight="1">
      <c r="A18" s="5"/>
      <c r="B18" s="5"/>
      <c r="C18" s="5"/>
      <c r="D18" s="22"/>
      <c r="E18" s="22"/>
      <c r="F18" s="36"/>
    </row>
    <row r="19" spans="1:6" ht="15" customHeight="1">
      <c r="A19" s="5" t="s">
        <v>86</v>
      </c>
      <c r="B19" s="5" t="s">
        <v>87</v>
      </c>
      <c r="C19" s="5" t="s">
        <v>88</v>
      </c>
      <c r="D19" s="22">
        <v>0</v>
      </c>
      <c r="E19" s="22">
        <v>0</v>
      </c>
      <c r="F19" s="36"/>
    </row>
    <row r="20" spans="1:6" ht="15" customHeight="1">
      <c r="A20" s="5" t="s">
        <v>71</v>
      </c>
      <c r="B20" s="5" t="s">
        <v>71</v>
      </c>
      <c r="C20" s="5" t="s">
        <v>71</v>
      </c>
      <c r="D20" s="22" t="s">
        <v>71</v>
      </c>
      <c r="E20" s="22" t="s">
        <v>71</v>
      </c>
      <c r="F20" s="36" t="s">
        <v>71</v>
      </c>
    </row>
    <row r="21" spans="1:6" ht="15" customHeight="1">
      <c r="A21" s="5" t="s">
        <v>89</v>
      </c>
      <c r="B21" s="5" t="s">
        <v>90</v>
      </c>
      <c r="C21" s="5" t="s">
        <v>91</v>
      </c>
      <c r="D21" s="22">
        <v>840327200</v>
      </c>
      <c r="E21" s="22">
        <v>0</v>
      </c>
      <c r="F21" s="36"/>
    </row>
    <row r="22" spans="1:6" ht="15" customHeight="1">
      <c r="A22" s="5" t="s">
        <v>71</v>
      </c>
      <c r="B22" s="5" t="s">
        <v>71</v>
      </c>
      <c r="C22" s="5" t="s">
        <v>71</v>
      </c>
      <c r="D22" s="22" t="s">
        <v>71</v>
      </c>
      <c r="E22" s="22" t="s">
        <v>71</v>
      </c>
      <c r="F22" s="36" t="s">
        <v>71</v>
      </c>
    </row>
    <row r="23" spans="1:6" ht="15" customHeight="1">
      <c r="A23" s="5"/>
      <c r="B23" s="5"/>
      <c r="C23" s="5"/>
      <c r="D23" s="22"/>
      <c r="E23" s="22"/>
      <c r="F23" s="36"/>
    </row>
    <row r="24" spans="1:6" ht="15" customHeight="1">
      <c r="A24" s="5" t="s">
        <v>92</v>
      </c>
      <c r="B24" s="5" t="s">
        <v>93</v>
      </c>
      <c r="C24" s="5" t="s">
        <v>94</v>
      </c>
      <c r="D24" s="22">
        <v>0</v>
      </c>
      <c r="E24" s="22">
        <v>0</v>
      </c>
      <c r="F24" s="36"/>
    </row>
    <row r="25" spans="1:6" ht="15" customHeight="1">
      <c r="A25" s="5" t="s">
        <v>71</v>
      </c>
      <c r="B25" s="5" t="s">
        <v>71</v>
      </c>
      <c r="C25" s="5" t="s">
        <v>71</v>
      </c>
      <c r="D25" s="22" t="s">
        <v>71</v>
      </c>
      <c r="E25" s="22" t="s">
        <v>71</v>
      </c>
      <c r="F25" s="36" t="s">
        <v>71</v>
      </c>
    </row>
    <row r="26" spans="1:6" ht="15" customHeight="1">
      <c r="A26" s="5"/>
      <c r="B26" s="5"/>
      <c r="C26" s="5"/>
      <c r="D26" s="22"/>
      <c r="E26" s="22"/>
      <c r="F26" s="36"/>
    </row>
    <row r="27" spans="1:6" ht="15" customHeight="1">
      <c r="A27" s="5" t="s">
        <v>95</v>
      </c>
      <c r="B27" s="5" t="s">
        <v>96</v>
      </c>
      <c r="C27" s="5" t="s">
        <v>97</v>
      </c>
      <c r="D27" s="22">
        <v>0</v>
      </c>
      <c r="E27" s="22">
        <v>0</v>
      </c>
      <c r="F27" s="36"/>
    </row>
    <row r="28" spans="1:6" ht="15" customHeight="1">
      <c r="A28" s="5" t="s">
        <v>71</v>
      </c>
      <c r="B28" s="5" t="s">
        <v>71</v>
      </c>
      <c r="C28" s="5" t="s">
        <v>71</v>
      </c>
      <c r="D28" s="22" t="s">
        <v>71</v>
      </c>
      <c r="E28" s="22" t="s">
        <v>71</v>
      </c>
      <c r="F28" s="36" t="s">
        <v>71</v>
      </c>
    </row>
    <row r="29" spans="1:6" ht="15" customHeight="1">
      <c r="A29" s="5"/>
      <c r="B29" s="5"/>
      <c r="C29" s="5"/>
      <c r="D29" s="22"/>
      <c r="E29" s="22"/>
      <c r="F29" s="36"/>
    </row>
    <row r="30" spans="1:6" ht="15" customHeight="1">
      <c r="A30" s="5" t="s">
        <v>98</v>
      </c>
      <c r="B30" s="5" t="s">
        <v>99</v>
      </c>
      <c r="C30" s="5" t="s">
        <v>100</v>
      </c>
      <c r="D30" s="22">
        <v>368290690594</v>
      </c>
      <c r="E30" s="22">
        <v>303039023725</v>
      </c>
      <c r="F30" s="36">
        <v>1.17856851264958</v>
      </c>
    </row>
    <row r="31" spans="1:6" ht="15" customHeight="1">
      <c r="A31" s="8" t="s">
        <v>101</v>
      </c>
      <c r="B31" s="8" t="s">
        <v>102</v>
      </c>
      <c r="C31" s="8" t="s">
        <v>103</v>
      </c>
      <c r="D31" s="20"/>
      <c r="E31" s="20"/>
      <c r="F31" s="35"/>
    </row>
    <row r="32" spans="1:6" ht="15" customHeight="1">
      <c r="A32" s="5" t="s">
        <v>104</v>
      </c>
      <c r="B32" s="5" t="s">
        <v>105</v>
      </c>
      <c r="C32" s="5" t="s">
        <v>106</v>
      </c>
      <c r="D32" s="22">
        <v>0</v>
      </c>
      <c r="E32" s="22">
        <v>0</v>
      </c>
      <c r="F32" s="36"/>
    </row>
    <row r="33" spans="1:6" ht="15" customHeight="1">
      <c r="A33" s="5" t="s">
        <v>71</v>
      </c>
      <c r="B33" s="5" t="s">
        <v>71</v>
      </c>
      <c r="C33" s="5" t="s">
        <v>71</v>
      </c>
      <c r="D33" s="22" t="s">
        <v>71</v>
      </c>
      <c r="E33" s="22" t="s">
        <v>71</v>
      </c>
      <c r="F33" s="36" t="s">
        <v>71</v>
      </c>
    </row>
    <row r="34" spans="1:6" ht="15" customHeight="1">
      <c r="A34" s="5" t="s">
        <v>107</v>
      </c>
      <c r="B34" s="5" t="s">
        <v>108</v>
      </c>
      <c r="C34" s="5" t="s">
        <v>109</v>
      </c>
      <c r="D34" s="22">
        <v>2918415500</v>
      </c>
      <c r="E34" s="22">
        <v>0</v>
      </c>
      <c r="F34" s="36"/>
    </row>
    <row r="35" spans="1:6" ht="15" customHeight="1">
      <c r="A35" s="5" t="s">
        <v>71</v>
      </c>
      <c r="B35" s="5" t="s">
        <v>71</v>
      </c>
      <c r="C35" s="5" t="s">
        <v>71</v>
      </c>
      <c r="D35" s="22" t="s">
        <v>71</v>
      </c>
      <c r="E35" s="22" t="s">
        <v>71</v>
      </c>
      <c r="F35" s="36" t="s">
        <v>71</v>
      </c>
    </row>
    <row r="36" spans="1:6" ht="15" customHeight="1">
      <c r="A36" s="5"/>
      <c r="B36" s="5"/>
      <c r="C36" s="5"/>
      <c r="D36" s="22"/>
      <c r="E36" s="22"/>
      <c r="F36" s="36"/>
    </row>
    <row r="37" spans="1:6" ht="15" customHeight="1">
      <c r="A37" s="5" t="s">
        <v>110</v>
      </c>
      <c r="B37" s="5" t="s">
        <v>111</v>
      </c>
      <c r="C37" s="5" t="s">
        <v>112</v>
      </c>
      <c r="D37" s="22">
        <v>8921320322</v>
      </c>
      <c r="E37" s="22">
        <v>4026360577</v>
      </c>
      <c r="F37" s="36">
        <v>3.84111319697563</v>
      </c>
    </row>
    <row r="38" spans="1:6" ht="15" customHeight="1">
      <c r="A38" s="5" t="s">
        <v>71</v>
      </c>
      <c r="B38" s="5" t="s">
        <v>71</v>
      </c>
      <c r="C38" s="5" t="s">
        <v>71</v>
      </c>
      <c r="D38" s="22" t="s">
        <v>71</v>
      </c>
      <c r="E38" s="22" t="s">
        <v>71</v>
      </c>
      <c r="F38" s="36" t="s">
        <v>71</v>
      </c>
    </row>
    <row r="39" spans="1:6" ht="15" customHeight="1">
      <c r="A39" s="5"/>
      <c r="B39" s="5"/>
      <c r="C39" s="5"/>
      <c r="D39" s="22"/>
      <c r="E39" s="22"/>
      <c r="F39" s="36"/>
    </row>
    <row r="40" spans="1:6" ht="15" customHeight="1">
      <c r="A40" s="5" t="s">
        <v>113</v>
      </c>
      <c r="B40" s="5" t="s">
        <v>114</v>
      </c>
      <c r="C40" s="5" t="s">
        <v>115</v>
      </c>
      <c r="D40" s="22">
        <v>11839735822</v>
      </c>
      <c r="E40" s="22">
        <v>4026360577</v>
      </c>
      <c r="F40" s="36">
        <v>5.0976496609410002</v>
      </c>
    </row>
    <row r="41" spans="1:6" ht="15" customHeight="1">
      <c r="A41" s="5" t="s">
        <v>1</v>
      </c>
      <c r="B41" s="5" t="s">
        <v>116</v>
      </c>
      <c r="C41" s="5" t="s">
        <v>117</v>
      </c>
      <c r="D41" s="22">
        <v>356450954772</v>
      </c>
      <c r="E41" s="22">
        <v>299012663148</v>
      </c>
      <c r="F41" s="36">
        <v>1.1492217409023799</v>
      </c>
    </row>
    <row r="42" spans="1:6" ht="15" customHeight="1">
      <c r="A42" s="5" t="s">
        <v>1</v>
      </c>
      <c r="B42" s="5" t="s">
        <v>118</v>
      </c>
      <c r="C42" s="5" t="s">
        <v>119</v>
      </c>
      <c r="D42" s="23">
        <v>15428331.85</v>
      </c>
      <c r="E42" s="23">
        <v>14081225.02</v>
      </c>
      <c r="F42" s="36">
        <v>0.82835718444944995</v>
      </c>
    </row>
    <row r="43" spans="1:6" ht="15" customHeight="1">
      <c r="A43" s="5" t="s">
        <v>1</v>
      </c>
      <c r="B43" s="5" t="s">
        <v>120</v>
      </c>
      <c r="C43" s="5" t="s">
        <v>121</v>
      </c>
      <c r="D43" s="23">
        <v>23103.66</v>
      </c>
      <c r="E43" s="23">
        <v>21234.84</v>
      </c>
      <c r="F43" s="36">
        <v>1.3873505681831799</v>
      </c>
    </row>
    <row r="44" spans="1:6" ht="15" customHeight="1">
      <c r="A44" s="9" t="s">
        <v>1</v>
      </c>
      <c r="B44" s="9" t="s">
        <v>1</v>
      </c>
      <c r="C44" s="9" t="s">
        <v>1</v>
      </c>
      <c r="D44" s="9" t="s">
        <v>1</v>
      </c>
      <c r="E44" s="9" t="s">
        <v>1</v>
      </c>
      <c r="F44" s="9" t="s">
        <v>1</v>
      </c>
    </row>
  </sheetData>
  <pageMargins left="0.75" right="0.75" top="1" bottom="1" header="0.5" footer="0.5"/>
  <pageSetup orientation="portrait" horizontalDpi="300" verticalDpi="300" r:id="rId1"/>
  <headerFooter alignWithMargins="0">
    <oddHeader>&amp;L&amp;"Arial"&amp;9&amp;KA80000 CONFIDENTIAL&amp;1#_x000D_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fitToPage="1"/>
  </sheetPr>
  <dimension ref="A1:F51"/>
  <sheetViews>
    <sheetView workbookViewId="0">
      <selection activeCell="D2" sqref="D2:F51"/>
    </sheetView>
  </sheetViews>
  <sheetFormatPr defaultRowHeight="12.5"/>
  <cols>
    <col min="1" max="1" width="6.81640625" customWidth="1"/>
    <col min="2" max="2" width="60.453125" customWidth="1"/>
    <col min="3" max="3" width="23.1796875" customWidth="1"/>
    <col min="4" max="4" width="24.81640625" customWidth="1"/>
    <col min="5" max="5" width="24.1796875" customWidth="1"/>
    <col min="6" max="6" width="36.1796875" customWidth="1"/>
  </cols>
  <sheetData>
    <row r="1" spans="1:6" ht="15" customHeight="1">
      <c r="A1" s="7" t="s">
        <v>10</v>
      </c>
      <c r="B1" s="7" t="s">
        <v>122</v>
      </c>
      <c r="C1" s="7" t="s">
        <v>59</v>
      </c>
      <c r="D1" s="7" t="s">
        <v>60</v>
      </c>
      <c r="E1" s="7" t="s">
        <v>61</v>
      </c>
      <c r="F1" s="7" t="s">
        <v>123</v>
      </c>
    </row>
    <row r="2" spans="1:6" ht="15" customHeight="1">
      <c r="A2" s="8" t="s">
        <v>63</v>
      </c>
      <c r="B2" s="8" t="s">
        <v>124</v>
      </c>
      <c r="C2" s="8" t="s">
        <v>79</v>
      </c>
      <c r="D2" s="20">
        <v>4423699</v>
      </c>
      <c r="E2" s="20">
        <v>454739286</v>
      </c>
      <c r="F2" s="20">
        <v>4423699</v>
      </c>
    </row>
    <row r="3" spans="1:6" ht="15" customHeight="1">
      <c r="A3" s="5" t="s">
        <v>13</v>
      </c>
      <c r="B3" s="5" t="s">
        <v>125</v>
      </c>
      <c r="C3" s="5" t="s">
        <v>126</v>
      </c>
      <c r="D3" s="22">
        <v>0</v>
      </c>
      <c r="E3" s="22">
        <v>0</v>
      </c>
      <c r="F3" s="22">
        <v>0</v>
      </c>
    </row>
    <row r="4" spans="1:6" ht="15" customHeight="1">
      <c r="A4" s="5" t="s">
        <v>71</v>
      </c>
      <c r="B4" s="5" t="s">
        <v>71</v>
      </c>
      <c r="C4" s="5" t="s">
        <v>71</v>
      </c>
      <c r="D4" s="22" t="s">
        <v>71</v>
      </c>
      <c r="E4" s="22" t="s">
        <v>350</v>
      </c>
      <c r="F4" s="22" t="s">
        <v>350</v>
      </c>
    </row>
    <row r="5" spans="1:6" ht="15" customHeight="1">
      <c r="A5" s="5" t="s">
        <v>16</v>
      </c>
      <c r="B5" s="5" t="s">
        <v>81</v>
      </c>
      <c r="C5" s="5" t="s">
        <v>88</v>
      </c>
      <c r="D5" s="22">
        <v>200000</v>
      </c>
      <c r="E5" s="22">
        <v>452714000</v>
      </c>
      <c r="F5" s="22">
        <v>200000</v>
      </c>
    </row>
    <row r="6" spans="1:6" ht="15" customHeight="1">
      <c r="A6" s="5" t="s">
        <v>71</v>
      </c>
      <c r="B6" s="5" t="s">
        <v>71</v>
      </c>
      <c r="C6" s="5" t="s">
        <v>71</v>
      </c>
      <c r="D6" s="22" t="s">
        <v>71</v>
      </c>
      <c r="E6" s="22" t="s">
        <v>350</v>
      </c>
      <c r="F6" s="22" t="s">
        <v>350</v>
      </c>
    </row>
    <row r="7" spans="1:6" ht="15" customHeight="1">
      <c r="A7" s="5" t="s">
        <v>19</v>
      </c>
      <c r="B7" s="5" t="s">
        <v>127</v>
      </c>
      <c r="C7" s="5" t="s">
        <v>106</v>
      </c>
      <c r="D7" s="22">
        <v>4223699</v>
      </c>
      <c r="E7" s="22">
        <v>2025286</v>
      </c>
      <c r="F7" s="22">
        <v>4223699</v>
      </c>
    </row>
    <row r="8" spans="1:6" ht="15" customHeight="1">
      <c r="A8" s="5" t="s">
        <v>71</v>
      </c>
      <c r="B8" s="5" t="s">
        <v>71</v>
      </c>
      <c r="C8" s="5" t="s">
        <v>71</v>
      </c>
      <c r="D8" s="22" t="s">
        <v>71</v>
      </c>
      <c r="E8" s="22" t="s">
        <v>71</v>
      </c>
      <c r="F8" s="22" t="s">
        <v>71</v>
      </c>
    </row>
    <row r="9" spans="1:6" ht="15" customHeight="1">
      <c r="A9" s="5" t="s">
        <v>22</v>
      </c>
      <c r="B9" s="5" t="s">
        <v>128</v>
      </c>
      <c r="C9" s="5" t="s">
        <v>126</v>
      </c>
      <c r="D9" s="22">
        <v>0</v>
      </c>
      <c r="E9" s="22">
        <v>0</v>
      </c>
      <c r="F9" s="22">
        <v>0</v>
      </c>
    </row>
    <row r="10" spans="1:6" ht="15" customHeight="1">
      <c r="A10" s="5" t="s">
        <v>71</v>
      </c>
      <c r="B10" s="5" t="s">
        <v>71</v>
      </c>
      <c r="C10" s="5" t="s">
        <v>71</v>
      </c>
      <c r="D10" s="22" t="s">
        <v>71</v>
      </c>
      <c r="E10" s="22" t="s">
        <v>71</v>
      </c>
      <c r="F10" s="22" t="s">
        <v>71</v>
      </c>
    </row>
    <row r="11" spans="1:6" ht="15" customHeight="1">
      <c r="A11" s="8" t="s">
        <v>101</v>
      </c>
      <c r="B11" s="8" t="s">
        <v>129</v>
      </c>
      <c r="C11" s="8" t="s">
        <v>130</v>
      </c>
      <c r="D11" s="20">
        <v>752044815</v>
      </c>
      <c r="E11" s="20">
        <v>531940140</v>
      </c>
      <c r="F11" s="20">
        <v>752044815</v>
      </c>
    </row>
    <row r="12" spans="1:6" ht="15" customHeight="1">
      <c r="A12" s="5" t="s">
        <v>13</v>
      </c>
      <c r="B12" s="5" t="s">
        <v>131</v>
      </c>
      <c r="C12" s="5" t="s">
        <v>132</v>
      </c>
      <c r="D12" s="22">
        <v>322757317</v>
      </c>
      <c r="E12" s="22">
        <v>305946100</v>
      </c>
      <c r="F12" s="22">
        <v>322757317</v>
      </c>
    </row>
    <row r="13" spans="1:6" ht="15" customHeight="1">
      <c r="A13" s="5" t="s">
        <v>71</v>
      </c>
      <c r="B13" s="5" t="s">
        <v>71</v>
      </c>
      <c r="C13" s="5" t="s">
        <v>71</v>
      </c>
      <c r="D13" s="22" t="s">
        <v>71</v>
      </c>
      <c r="E13" s="22" t="s">
        <v>71</v>
      </c>
      <c r="F13" s="22" t="s">
        <v>71</v>
      </c>
    </row>
    <row r="14" spans="1:6" ht="15" customHeight="1">
      <c r="A14" s="5" t="s">
        <v>16</v>
      </c>
      <c r="B14" s="5" t="s">
        <v>133</v>
      </c>
      <c r="C14" s="5" t="s">
        <v>134</v>
      </c>
      <c r="D14" s="22">
        <v>38951373</v>
      </c>
      <c r="E14" s="22">
        <v>35968064</v>
      </c>
      <c r="F14" s="22">
        <v>38951373</v>
      </c>
    </row>
    <row r="15" spans="1:6" ht="15" customHeight="1">
      <c r="A15" s="5" t="s">
        <v>71</v>
      </c>
      <c r="B15" s="5" t="s">
        <v>71</v>
      </c>
      <c r="C15" s="5" t="s">
        <v>71</v>
      </c>
      <c r="D15" s="22" t="s">
        <v>71</v>
      </c>
      <c r="E15" s="22" t="s">
        <v>71</v>
      </c>
      <c r="F15" s="22" t="s">
        <v>71</v>
      </c>
    </row>
    <row r="16" spans="1:6" ht="15" customHeight="1">
      <c r="A16" s="5"/>
      <c r="B16" s="5"/>
      <c r="C16" s="5"/>
      <c r="D16" s="22"/>
      <c r="E16" s="22"/>
      <c r="F16" s="22"/>
    </row>
    <row r="17" spans="1:6" ht="15" customHeight="1">
      <c r="A17" s="5" t="s">
        <v>19</v>
      </c>
      <c r="B17" s="5" t="s">
        <v>135</v>
      </c>
      <c r="C17" s="5" t="s">
        <v>136</v>
      </c>
      <c r="D17" s="22">
        <v>79062500</v>
      </c>
      <c r="E17" s="22">
        <v>79062500</v>
      </c>
      <c r="F17" s="22">
        <v>79062500</v>
      </c>
    </row>
    <row r="18" spans="1:6" ht="15" customHeight="1">
      <c r="A18" s="5" t="s">
        <v>71</v>
      </c>
      <c r="B18" s="5" t="s">
        <v>71</v>
      </c>
      <c r="C18" s="5" t="s">
        <v>71</v>
      </c>
      <c r="D18" s="22" t="s">
        <v>71</v>
      </c>
      <c r="E18" s="22" t="s">
        <v>71</v>
      </c>
      <c r="F18" s="22" t="s">
        <v>71</v>
      </c>
    </row>
    <row r="19" spans="1:6" ht="15" customHeight="1">
      <c r="A19" s="5"/>
      <c r="B19" s="5"/>
      <c r="C19" s="5"/>
      <c r="D19" s="22"/>
      <c r="E19" s="22"/>
      <c r="F19" s="22"/>
    </row>
    <row r="20" spans="1:6" ht="15" customHeight="1">
      <c r="A20" s="5" t="s">
        <v>22</v>
      </c>
      <c r="B20" s="5" t="s">
        <v>137</v>
      </c>
      <c r="C20" s="5" t="s">
        <v>138</v>
      </c>
      <c r="D20" s="22">
        <v>0</v>
      </c>
      <c r="E20" s="22">
        <v>0</v>
      </c>
      <c r="F20" s="22">
        <v>0</v>
      </c>
    </row>
    <row r="21" spans="1:6" ht="15" customHeight="1">
      <c r="A21" s="5" t="s">
        <v>71</v>
      </c>
      <c r="B21" s="5" t="s">
        <v>71</v>
      </c>
      <c r="C21" s="5" t="s">
        <v>71</v>
      </c>
      <c r="D21" s="22" t="s">
        <v>71</v>
      </c>
      <c r="E21" s="22" t="s">
        <v>71</v>
      </c>
      <c r="F21" s="22" t="s">
        <v>71</v>
      </c>
    </row>
    <row r="22" spans="1:6" ht="15" customHeight="1">
      <c r="A22" s="5" t="s">
        <v>25</v>
      </c>
      <c r="B22" s="5" t="s">
        <v>139</v>
      </c>
      <c r="C22" s="5" t="s">
        <v>140</v>
      </c>
      <c r="D22" s="22">
        <v>0</v>
      </c>
      <c r="E22" s="22">
        <v>0</v>
      </c>
      <c r="F22" s="22">
        <v>0</v>
      </c>
    </row>
    <row r="23" spans="1:6" ht="15" customHeight="1">
      <c r="A23" s="5" t="s">
        <v>71</v>
      </c>
      <c r="B23" s="5" t="s">
        <v>71</v>
      </c>
      <c r="C23" s="5" t="s">
        <v>71</v>
      </c>
      <c r="D23" s="22" t="s">
        <v>71</v>
      </c>
      <c r="E23" s="22" t="s">
        <v>71</v>
      </c>
      <c r="F23" s="22" t="s">
        <v>71</v>
      </c>
    </row>
    <row r="24" spans="1:6" ht="15" customHeight="1">
      <c r="A24" s="5" t="s">
        <v>28</v>
      </c>
      <c r="B24" s="5" t="s">
        <v>141</v>
      </c>
      <c r="C24" s="5" t="s">
        <v>142</v>
      </c>
      <c r="D24" s="22">
        <v>0</v>
      </c>
      <c r="E24" s="22">
        <v>19928571</v>
      </c>
      <c r="F24" s="22">
        <v>0</v>
      </c>
    </row>
    <row r="25" spans="1:6" ht="15" customHeight="1">
      <c r="A25" s="5" t="s">
        <v>71</v>
      </c>
      <c r="B25" s="5" t="s">
        <v>71</v>
      </c>
      <c r="C25" s="5" t="s">
        <v>71</v>
      </c>
      <c r="D25" s="22" t="s">
        <v>71</v>
      </c>
      <c r="E25" s="22" t="s">
        <v>71</v>
      </c>
      <c r="F25" s="22" t="s">
        <v>71</v>
      </c>
    </row>
    <row r="26" spans="1:6" ht="15" customHeight="1">
      <c r="A26" s="5" t="s">
        <v>31</v>
      </c>
      <c r="B26" s="5" t="s">
        <v>143</v>
      </c>
      <c r="C26" s="5" t="s">
        <v>144</v>
      </c>
      <c r="D26" s="22">
        <v>30000000</v>
      </c>
      <c r="E26" s="22">
        <v>30000000</v>
      </c>
      <c r="F26" s="22">
        <v>30000000</v>
      </c>
    </row>
    <row r="27" spans="1:6" ht="15" customHeight="1">
      <c r="A27" s="5" t="s">
        <v>71</v>
      </c>
      <c r="B27" s="5" t="s">
        <v>71</v>
      </c>
      <c r="C27" s="5" t="s">
        <v>71</v>
      </c>
      <c r="D27" s="22" t="s">
        <v>71</v>
      </c>
      <c r="E27" s="22" t="s">
        <v>71</v>
      </c>
      <c r="F27" s="22" t="s">
        <v>71</v>
      </c>
    </row>
    <row r="28" spans="1:6" ht="15" customHeight="1">
      <c r="A28" s="5"/>
      <c r="B28" s="5"/>
      <c r="C28" s="5"/>
      <c r="D28" s="22"/>
      <c r="E28" s="22"/>
      <c r="F28" s="22"/>
    </row>
    <row r="29" spans="1:6" ht="15" customHeight="1">
      <c r="A29" s="5" t="s">
        <v>34</v>
      </c>
      <c r="B29" s="5" t="s">
        <v>145</v>
      </c>
      <c r="C29" s="5" t="s">
        <v>146</v>
      </c>
      <c r="D29" s="22">
        <v>0</v>
      </c>
      <c r="E29" s="22">
        <v>0</v>
      </c>
      <c r="F29" s="22">
        <v>0</v>
      </c>
    </row>
    <row r="30" spans="1:6" ht="15" customHeight="1">
      <c r="A30" s="5" t="s">
        <v>71</v>
      </c>
      <c r="B30" s="5" t="s">
        <v>71</v>
      </c>
      <c r="C30" s="5" t="s">
        <v>71</v>
      </c>
      <c r="D30" s="22" t="s">
        <v>71</v>
      </c>
      <c r="E30" s="22" t="s">
        <v>71</v>
      </c>
      <c r="F30" s="22" t="s">
        <v>71</v>
      </c>
    </row>
    <row r="31" spans="1:6" ht="15" customHeight="1">
      <c r="A31" s="5"/>
      <c r="B31" s="5"/>
      <c r="C31" s="5"/>
      <c r="D31" s="22"/>
      <c r="E31" s="22"/>
      <c r="F31" s="22"/>
    </row>
    <row r="32" spans="1:6" ht="15" customHeight="1">
      <c r="A32" s="5" t="s">
        <v>37</v>
      </c>
      <c r="B32" s="5" t="s">
        <v>147</v>
      </c>
      <c r="C32" s="5" t="s">
        <v>138</v>
      </c>
      <c r="D32" s="22">
        <v>280836586</v>
      </c>
      <c r="E32" s="22">
        <v>53452405</v>
      </c>
      <c r="F32" s="22">
        <v>280836586</v>
      </c>
    </row>
    <row r="33" spans="1:6" ht="15" customHeight="1">
      <c r="A33" s="5" t="s">
        <v>71</v>
      </c>
      <c r="B33" s="5" t="s">
        <v>71</v>
      </c>
      <c r="C33" s="5" t="s">
        <v>71</v>
      </c>
      <c r="D33" s="22" t="s">
        <v>71</v>
      </c>
      <c r="E33" s="22" t="s">
        <v>71</v>
      </c>
      <c r="F33" s="22" t="s">
        <v>71</v>
      </c>
    </row>
    <row r="34" spans="1:6" ht="15" customHeight="1">
      <c r="A34" s="5"/>
      <c r="B34" s="5"/>
      <c r="C34" s="5"/>
      <c r="D34" s="22"/>
      <c r="E34" s="22"/>
      <c r="F34" s="22"/>
    </row>
    <row r="35" spans="1:6" ht="15" customHeight="1">
      <c r="A35" s="5" t="s">
        <v>40</v>
      </c>
      <c r="B35" s="5" t="s">
        <v>148</v>
      </c>
      <c r="C35" s="5" t="s">
        <v>140</v>
      </c>
      <c r="D35" s="22">
        <v>437039</v>
      </c>
      <c r="E35" s="22">
        <v>7582500</v>
      </c>
      <c r="F35" s="22">
        <v>437039</v>
      </c>
    </row>
    <row r="36" spans="1:6" ht="15" customHeight="1">
      <c r="A36" s="5" t="s">
        <v>71</v>
      </c>
      <c r="B36" s="5" t="s">
        <v>71</v>
      </c>
      <c r="C36" s="5" t="s">
        <v>71</v>
      </c>
      <c r="D36" s="22" t="s">
        <v>71</v>
      </c>
      <c r="E36" s="22" t="s">
        <v>71</v>
      </c>
      <c r="F36" s="22" t="s">
        <v>71</v>
      </c>
    </row>
    <row r="37" spans="1:6" ht="15" customHeight="1">
      <c r="A37" s="5"/>
      <c r="B37" s="5"/>
      <c r="C37" s="5"/>
      <c r="D37" s="22"/>
      <c r="E37" s="22"/>
      <c r="F37" s="22"/>
    </row>
    <row r="38" spans="1:6" ht="15" customHeight="1">
      <c r="A38" s="8" t="s">
        <v>149</v>
      </c>
      <c r="B38" s="8" t="s">
        <v>150</v>
      </c>
      <c r="C38" s="8" t="s">
        <v>151</v>
      </c>
      <c r="D38" s="20">
        <v>-747621116</v>
      </c>
      <c r="E38" s="20">
        <v>-77200854</v>
      </c>
      <c r="F38" s="20">
        <v>-747621116</v>
      </c>
    </row>
    <row r="39" spans="1:6" ht="15" customHeight="1">
      <c r="A39" s="8" t="s">
        <v>152</v>
      </c>
      <c r="B39" s="8" t="s">
        <v>153</v>
      </c>
      <c r="C39" s="8" t="s">
        <v>154</v>
      </c>
      <c r="D39" s="20">
        <v>26503304300</v>
      </c>
      <c r="E39" s="20">
        <v>11352538950</v>
      </c>
      <c r="F39" s="20">
        <v>26503304300</v>
      </c>
    </row>
    <row r="40" spans="1:6" ht="15" customHeight="1">
      <c r="A40" s="5" t="s">
        <v>13</v>
      </c>
      <c r="B40" s="5" t="s">
        <v>155</v>
      </c>
      <c r="C40" s="5" t="s">
        <v>156</v>
      </c>
      <c r="D40" s="22">
        <v>14225005227</v>
      </c>
      <c r="E40" s="22">
        <v>8191633637</v>
      </c>
      <c r="F40" s="22">
        <v>14225005227</v>
      </c>
    </row>
    <row r="41" spans="1:6" ht="15" customHeight="1">
      <c r="A41" s="5" t="s">
        <v>16</v>
      </c>
      <c r="B41" s="5" t="s">
        <v>157</v>
      </c>
      <c r="C41" s="5" t="s">
        <v>158</v>
      </c>
      <c r="D41" s="22">
        <v>12278299073</v>
      </c>
      <c r="E41" s="22">
        <v>3160905313</v>
      </c>
      <c r="F41" s="22">
        <v>12278299073</v>
      </c>
    </row>
    <row r="42" spans="1:6" ht="15" customHeight="1">
      <c r="A42" s="8" t="s">
        <v>159</v>
      </c>
      <c r="B42" s="8" t="s">
        <v>160</v>
      </c>
      <c r="C42" s="8" t="s">
        <v>161</v>
      </c>
      <c r="D42" s="20">
        <v>25755683184</v>
      </c>
      <c r="E42" s="20">
        <v>11275338096</v>
      </c>
      <c r="F42" s="20">
        <v>25755683184</v>
      </c>
    </row>
    <row r="43" spans="1:6" ht="15" customHeight="1">
      <c r="A43" s="8" t="s">
        <v>162</v>
      </c>
      <c r="B43" s="8" t="s">
        <v>163</v>
      </c>
      <c r="C43" s="8" t="s">
        <v>164</v>
      </c>
      <c r="D43" s="20">
        <v>299012663148</v>
      </c>
      <c r="E43" s="20">
        <v>302682009812</v>
      </c>
      <c r="F43" s="20">
        <v>299012663148</v>
      </c>
    </row>
    <row r="44" spans="1:6" ht="15" customHeight="1">
      <c r="A44" s="8" t="s">
        <v>165</v>
      </c>
      <c r="B44" s="8" t="s">
        <v>166</v>
      </c>
      <c r="C44" s="8" t="s">
        <v>167</v>
      </c>
      <c r="D44" s="20">
        <v>57438291624</v>
      </c>
      <c r="E44" s="20">
        <v>-3669346664</v>
      </c>
      <c r="F44" s="20">
        <v>57438291624</v>
      </c>
    </row>
    <row r="45" spans="1:6" ht="15" customHeight="1">
      <c r="A45" s="5" t="s">
        <v>13</v>
      </c>
      <c r="B45" s="5" t="s">
        <v>168</v>
      </c>
      <c r="C45" s="5" t="s">
        <v>169</v>
      </c>
      <c r="D45" s="22">
        <v>25755683184</v>
      </c>
      <c r="E45" s="22">
        <v>11275338096</v>
      </c>
      <c r="F45" s="22">
        <v>25755683184</v>
      </c>
    </row>
    <row r="46" spans="1:6" ht="15" customHeight="1">
      <c r="A46" s="5" t="s">
        <v>16</v>
      </c>
      <c r="B46" s="5" t="s">
        <v>170</v>
      </c>
      <c r="C46" s="5" t="s">
        <v>171</v>
      </c>
      <c r="D46" s="22">
        <v>0</v>
      </c>
      <c r="E46" s="22">
        <v>0</v>
      </c>
      <c r="F46" s="22">
        <v>0</v>
      </c>
    </row>
    <row r="47" spans="1:6" ht="15" customHeight="1">
      <c r="A47" s="5" t="s">
        <v>19</v>
      </c>
      <c r="B47" s="5" t="s">
        <v>172</v>
      </c>
      <c r="C47" s="5" t="s">
        <v>173</v>
      </c>
      <c r="D47" s="22">
        <v>31682608440</v>
      </c>
      <c r="E47" s="22">
        <v>-14944684760</v>
      </c>
      <c r="F47" s="22">
        <v>31682608440</v>
      </c>
    </row>
    <row r="48" spans="1:6" ht="15" customHeight="1">
      <c r="A48" s="8" t="s">
        <v>174</v>
      </c>
      <c r="B48" s="8" t="s">
        <v>175</v>
      </c>
      <c r="C48" s="8" t="s">
        <v>176</v>
      </c>
      <c r="D48" s="20">
        <v>356450954772</v>
      </c>
      <c r="E48" s="20">
        <v>299012663148</v>
      </c>
      <c r="F48" s="20">
        <v>356450954772</v>
      </c>
    </row>
    <row r="49" spans="1:6" ht="15" customHeight="1">
      <c r="A49" s="8" t="s">
        <v>177</v>
      </c>
      <c r="B49" s="8" t="s">
        <v>178</v>
      </c>
      <c r="C49" s="8" t="s">
        <v>179</v>
      </c>
      <c r="D49" s="20">
        <v>0</v>
      </c>
      <c r="E49" s="20">
        <v>0</v>
      </c>
      <c r="F49" s="20">
        <v>0</v>
      </c>
    </row>
    <row r="50" spans="1:6" ht="15" customHeight="1">
      <c r="A50" s="5" t="s">
        <v>1</v>
      </c>
      <c r="B50" s="5" t="s">
        <v>180</v>
      </c>
      <c r="C50" s="5" t="s">
        <v>181</v>
      </c>
      <c r="D50" s="21">
        <v>0</v>
      </c>
      <c r="E50" s="21">
        <v>0</v>
      </c>
      <c r="F50" s="21">
        <v>0</v>
      </c>
    </row>
    <row r="51" spans="1:6" ht="15" customHeight="1">
      <c r="A51" s="9" t="s">
        <v>1</v>
      </c>
      <c r="B51" s="9" t="s">
        <v>1</v>
      </c>
      <c r="C51" s="9" t="s">
        <v>1</v>
      </c>
      <c r="D51" s="34" t="s">
        <v>1</v>
      </c>
      <c r="E51" s="34" t="s">
        <v>1</v>
      </c>
      <c r="F51" s="34"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ACF57-72B0-4A0A-969A-DF9E5F7CC70D}">
  <sheetPr>
    <outlinePr summaryBelow="0" summaryRight="0"/>
    <pageSetUpPr autoPageBreaks="0" fitToPage="1"/>
  </sheetPr>
  <dimension ref="A1:G69"/>
  <sheetViews>
    <sheetView topLeftCell="B1" workbookViewId="0">
      <selection activeCell="C26" sqref="C26"/>
    </sheetView>
  </sheetViews>
  <sheetFormatPr defaultColWidth="9.1796875" defaultRowHeight="12.5"/>
  <cols>
    <col min="1" max="1" width="6.81640625" style="13" customWidth="1"/>
    <col min="2" max="2" width="31.81640625" style="13" customWidth="1"/>
    <col min="3" max="3" width="10.1796875" style="13" customWidth="1"/>
    <col min="4" max="4" width="25.81640625" style="17" customWidth="1"/>
    <col min="5" max="5" width="41.1796875" style="17" customWidth="1"/>
    <col min="6" max="6" width="32.81640625" style="17" customWidth="1"/>
    <col min="7" max="7" width="29.81640625" style="17" customWidth="1"/>
    <col min="8" max="16384" width="9.1796875" style="13"/>
  </cols>
  <sheetData>
    <row r="1" spans="1:7" ht="15" customHeight="1">
      <c r="A1" s="11" t="s">
        <v>10</v>
      </c>
      <c r="B1" s="11" t="s">
        <v>309</v>
      </c>
      <c r="C1" s="11" t="s">
        <v>59</v>
      </c>
      <c r="D1" s="12" t="s">
        <v>182</v>
      </c>
      <c r="E1" s="12" t="s">
        <v>183</v>
      </c>
      <c r="F1" s="12" t="s">
        <v>184</v>
      </c>
      <c r="G1" s="12" t="s">
        <v>310</v>
      </c>
    </row>
    <row r="2" spans="1:7" ht="15" customHeight="1">
      <c r="A2" s="14" t="s">
        <v>63</v>
      </c>
      <c r="B2" s="41" t="s">
        <v>311</v>
      </c>
      <c r="C2" s="41"/>
      <c r="D2" s="41"/>
      <c r="E2" s="41"/>
      <c r="F2" s="41"/>
      <c r="G2" s="41"/>
    </row>
    <row r="3" spans="1:7" ht="15" customHeight="1">
      <c r="A3" s="15" t="s">
        <v>71</v>
      </c>
      <c r="B3" s="15" t="s">
        <v>71</v>
      </c>
      <c r="C3" s="15" t="s">
        <v>71</v>
      </c>
      <c r="D3" s="24" t="s">
        <v>71</v>
      </c>
      <c r="E3" s="25" t="s">
        <v>71</v>
      </c>
      <c r="F3" s="25" t="s">
        <v>71</v>
      </c>
      <c r="G3" s="26" t="s">
        <v>71</v>
      </c>
    </row>
    <row r="4" spans="1:7" ht="15" customHeight="1">
      <c r="A4" s="15"/>
      <c r="B4" s="15" t="s">
        <v>185</v>
      </c>
      <c r="C4" s="15" t="s">
        <v>186</v>
      </c>
      <c r="D4" s="24"/>
      <c r="E4" s="25"/>
      <c r="F4" s="25"/>
      <c r="G4" s="26"/>
    </row>
    <row r="5" spans="1:7" ht="15" customHeight="1">
      <c r="A5" s="14" t="s">
        <v>101</v>
      </c>
      <c r="B5" s="14" t="s">
        <v>312</v>
      </c>
      <c r="C5" s="14" t="s">
        <v>313</v>
      </c>
      <c r="D5" s="27"/>
      <c r="E5" s="28"/>
      <c r="F5" s="28"/>
      <c r="G5" s="29"/>
    </row>
    <row r="6" spans="1:7" ht="15" customHeight="1">
      <c r="A6" s="15" t="s">
        <v>71</v>
      </c>
      <c r="B6" s="15" t="s">
        <v>71</v>
      </c>
      <c r="C6" s="15" t="s">
        <v>71</v>
      </c>
      <c r="D6" s="24" t="s">
        <v>71</v>
      </c>
      <c r="E6" s="25" t="s">
        <v>71</v>
      </c>
      <c r="F6" s="25" t="s">
        <v>71</v>
      </c>
      <c r="G6" s="26" t="s">
        <v>71</v>
      </c>
    </row>
    <row r="7" spans="1:7" ht="15" customHeight="1">
      <c r="A7" s="15">
        <v>1</v>
      </c>
      <c r="B7" s="15" t="s">
        <v>351</v>
      </c>
      <c r="C7" s="15">
        <v>2246.1</v>
      </c>
      <c r="D7" s="24">
        <v>100</v>
      </c>
      <c r="E7" s="25">
        <v>24100</v>
      </c>
      <c r="F7" s="25">
        <v>2410000</v>
      </c>
      <c r="G7" s="26">
        <v>6.5437440086064003E-6</v>
      </c>
    </row>
    <row r="8" spans="1:7" ht="15" customHeight="1">
      <c r="A8" s="15">
        <v>2</v>
      </c>
      <c r="B8" s="15" t="s">
        <v>352</v>
      </c>
      <c r="C8" s="15">
        <v>2246.1999999999998</v>
      </c>
      <c r="D8" s="24">
        <v>6300</v>
      </c>
      <c r="E8" s="25">
        <v>68100</v>
      </c>
      <c r="F8" s="25">
        <v>429030000</v>
      </c>
      <c r="G8" s="26">
        <v>1.1649221958557701E-3</v>
      </c>
    </row>
    <row r="9" spans="1:7" ht="15" customHeight="1">
      <c r="A9" s="15">
        <v>3</v>
      </c>
      <c r="B9" s="15" t="s">
        <v>353</v>
      </c>
      <c r="C9" s="15">
        <v>2246.3000000000002</v>
      </c>
      <c r="D9" s="24">
        <v>666800</v>
      </c>
      <c r="E9" s="25">
        <v>53900</v>
      </c>
      <c r="F9" s="25">
        <v>35940520000</v>
      </c>
      <c r="G9" s="26">
        <v>9.7587370297177803E-2</v>
      </c>
    </row>
    <row r="10" spans="1:7" ht="15" customHeight="1">
      <c r="A10" s="15">
        <v>4</v>
      </c>
      <c r="B10" s="15" t="s">
        <v>354</v>
      </c>
      <c r="C10" s="15">
        <v>2246.4</v>
      </c>
      <c r="D10" s="24">
        <v>100</v>
      </c>
      <c r="E10" s="25">
        <v>69800</v>
      </c>
      <c r="F10" s="25">
        <v>6980000</v>
      </c>
      <c r="G10" s="26">
        <v>1.8952420406669201E-5</v>
      </c>
    </row>
    <row r="11" spans="1:7" ht="15" customHeight="1">
      <c r="A11" s="15">
        <v>5</v>
      </c>
      <c r="B11" s="15" t="s">
        <v>355</v>
      </c>
      <c r="C11" s="15">
        <v>2246.5</v>
      </c>
      <c r="D11" s="24">
        <v>383381</v>
      </c>
      <c r="E11" s="25">
        <v>38750</v>
      </c>
      <c r="F11" s="25">
        <v>14856013750</v>
      </c>
      <c r="G11" s="26">
        <v>4.0337738991011098E-2</v>
      </c>
    </row>
    <row r="12" spans="1:7" ht="15" customHeight="1">
      <c r="A12" s="15">
        <v>6</v>
      </c>
      <c r="B12" s="15" t="s">
        <v>356</v>
      </c>
      <c r="C12" s="15">
        <v>2246.6</v>
      </c>
      <c r="D12" s="24">
        <v>56100</v>
      </c>
      <c r="E12" s="25">
        <v>96700</v>
      </c>
      <c r="F12" s="25">
        <v>5424870000</v>
      </c>
      <c r="G12" s="26">
        <v>1.4729859153513899E-2</v>
      </c>
    </row>
    <row r="13" spans="1:7" ht="15" customHeight="1">
      <c r="A13" s="15">
        <v>7</v>
      </c>
      <c r="B13" s="15" t="s">
        <v>357</v>
      </c>
      <c r="C13" s="15">
        <v>2246.6999999999998</v>
      </c>
      <c r="D13" s="24">
        <v>5100</v>
      </c>
      <c r="E13" s="25">
        <v>68600</v>
      </c>
      <c r="F13" s="25">
        <v>349860000</v>
      </c>
      <c r="G13" s="26">
        <v>9.4995613230333404E-4</v>
      </c>
    </row>
    <row r="14" spans="1:7" ht="15" customHeight="1">
      <c r="A14" s="15">
        <v>8</v>
      </c>
      <c r="B14" s="15" t="s">
        <v>358</v>
      </c>
      <c r="C14" s="15">
        <v>2246.8000000000002</v>
      </c>
      <c r="D14" s="24">
        <v>147414</v>
      </c>
      <c r="E14" s="25">
        <v>104500</v>
      </c>
      <c r="F14" s="25">
        <v>15404763000</v>
      </c>
      <c r="G14" s="26">
        <v>4.1827728458610602E-2</v>
      </c>
    </row>
    <row r="15" spans="1:7" ht="15" customHeight="1">
      <c r="A15" s="15">
        <v>9</v>
      </c>
      <c r="B15" s="15" t="s">
        <v>359</v>
      </c>
      <c r="C15" s="15">
        <v>2246.9</v>
      </c>
      <c r="D15" s="24">
        <v>308703</v>
      </c>
      <c r="E15" s="25">
        <v>117000</v>
      </c>
      <c r="F15" s="25">
        <v>36118251000</v>
      </c>
      <c r="G15" s="26">
        <v>9.8069953768710402E-2</v>
      </c>
    </row>
    <row r="16" spans="1:7" ht="15" customHeight="1">
      <c r="A16" s="15">
        <v>10</v>
      </c>
      <c r="B16" s="15" t="s">
        <v>360</v>
      </c>
      <c r="C16" s="33">
        <v>2246.1</v>
      </c>
      <c r="D16" s="24">
        <v>269100</v>
      </c>
      <c r="E16" s="25">
        <v>39850</v>
      </c>
      <c r="F16" s="25">
        <v>10723635000</v>
      </c>
      <c r="G16" s="26">
        <v>2.9117312150096199E-2</v>
      </c>
    </row>
    <row r="17" spans="1:7" ht="15" customHeight="1">
      <c r="A17" s="15">
        <v>11</v>
      </c>
      <c r="B17" s="15" t="s">
        <v>361</v>
      </c>
      <c r="C17" s="15">
        <v>2246.11</v>
      </c>
      <c r="D17" s="24">
        <v>341019</v>
      </c>
      <c r="E17" s="25">
        <v>28300</v>
      </c>
      <c r="F17" s="25">
        <v>9650837700</v>
      </c>
      <c r="G17" s="26">
        <v>2.6204403061165001E-2</v>
      </c>
    </row>
    <row r="18" spans="1:7" ht="15" customHeight="1">
      <c r="A18" s="15">
        <v>12</v>
      </c>
      <c r="B18" s="15" t="s">
        <v>362</v>
      </c>
      <c r="C18" s="15">
        <v>2246.12</v>
      </c>
      <c r="D18" s="24">
        <v>524612</v>
      </c>
      <c r="E18" s="25">
        <v>26800</v>
      </c>
      <c r="F18" s="25">
        <v>14059601600</v>
      </c>
      <c r="G18" s="26">
        <v>3.8175283706802003E-2</v>
      </c>
    </row>
    <row r="19" spans="1:7" ht="15" customHeight="1">
      <c r="A19" s="15">
        <v>13</v>
      </c>
      <c r="B19" s="15" t="s">
        <v>363</v>
      </c>
      <c r="C19" s="15">
        <v>2246.13</v>
      </c>
      <c r="D19" s="24">
        <v>4300</v>
      </c>
      <c r="E19" s="25">
        <v>41650</v>
      </c>
      <c r="F19" s="25">
        <v>179095000</v>
      </c>
      <c r="G19" s="26">
        <v>4.8628706772670702E-4</v>
      </c>
    </row>
    <row r="20" spans="1:7" ht="15" customHeight="1">
      <c r="A20" s="15">
        <v>14</v>
      </c>
      <c r="B20" s="15" t="s">
        <v>364</v>
      </c>
      <c r="C20" s="15">
        <v>2246.14</v>
      </c>
      <c r="D20" s="24">
        <v>505820</v>
      </c>
      <c r="E20" s="25">
        <v>27200</v>
      </c>
      <c r="F20" s="25">
        <v>13758304000</v>
      </c>
      <c r="G20" s="26">
        <v>3.7357186459994002E-2</v>
      </c>
    </row>
    <row r="21" spans="1:7" ht="15" customHeight="1">
      <c r="A21" s="15">
        <v>15</v>
      </c>
      <c r="B21" s="15" t="s">
        <v>365</v>
      </c>
      <c r="C21" s="15">
        <v>2246.15</v>
      </c>
      <c r="D21" s="24">
        <v>193700</v>
      </c>
      <c r="E21" s="25">
        <v>84000</v>
      </c>
      <c r="F21" s="25">
        <v>16270800000</v>
      </c>
      <c r="G21" s="26">
        <v>4.4179232371466003E-2</v>
      </c>
    </row>
    <row r="22" spans="1:7" ht="15" customHeight="1">
      <c r="A22" s="15">
        <v>16</v>
      </c>
      <c r="B22" s="15" t="s">
        <v>366</v>
      </c>
      <c r="C22" s="15">
        <v>2246.16</v>
      </c>
      <c r="D22" s="24">
        <v>158900</v>
      </c>
      <c r="E22" s="25">
        <v>92900</v>
      </c>
      <c r="F22" s="25">
        <v>14761810000</v>
      </c>
      <c r="G22" s="26">
        <v>4.0081952590741099E-2</v>
      </c>
    </row>
    <row r="23" spans="1:7" ht="15" customHeight="1">
      <c r="A23" s="15">
        <v>17</v>
      </c>
      <c r="B23" s="15" t="s">
        <v>367</v>
      </c>
      <c r="C23" s="15">
        <v>2246.17</v>
      </c>
      <c r="D23" s="24">
        <v>257800</v>
      </c>
      <c r="E23" s="25">
        <v>58900</v>
      </c>
      <c r="F23" s="25">
        <v>15184420000</v>
      </c>
      <c r="G23" s="26">
        <v>4.1229442904217102E-2</v>
      </c>
    </row>
    <row r="24" spans="1:7" ht="15" customHeight="1">
      <c r="A24" s="15">
        <v>18</v>
      </c>
      <c r="B24" s="15" t="s">
        <v>368</v>
      </c>
      <c r="C24" s="15">
        <v>2246.1799999999998</v>
      </c>
      <c r="D24" s="24">
        <v>100</v>
      </c>
      <c r="E24" s="25">
        <v>49900</v>
      </c>
      <c r="F24" s="25">
        <v>4990000</v>
      </c>
      <c r="G24" s="26">
        <v>1.3549079918234801E-5</v>
      </c>
    </row>
    <row r="25" spans="1:7" ht="15" customHeight="1">
      <c r="A25" s="15">
        <v>19</v>
      </c>
      <c r="B25" s="15" t="s">
        <v>369</v>
      </c>
      <c r="C25" s="15">
        <v>2246.19</v>
      </c>
      <c r="D25" s="24">
        <v>100</v>
      </c>
      <c r="E25" s="25">
        <v>17150</v>
      </c>
      <c r="F25" s="25">
        <v>1715000</v>
      </c>
      <c r="G25" s="26">
        <v>4.6566477073692801E-6</v>
      </c>
    </row>
    <row r="26" spans="1:7" ht="15" customHeight="1">
      <c r="A26" s="15">
        <v>20</v>
      </c>
      <c r="B26" s="15" t="s">
        <v>370</v>
      </c>
      <c r="C26" s="33">
        <v>2246.1999999999998</v>
      </c>
      <c r="D26" s="24">
        <v>846600</v>
      </c>
      <c r="E26" s="25">
        <v>31150</v>
      </c>
      <c r="F26" s="25">
        <v>26371590000</v>
      </c>
      <c r="G26" s="26">
        <v>7.16053668298441E-2</v>
      </c>
    </row>
    <row r="27" spans="1:7" ht="15" customHeight="1">
      <c r="A27" s="15">
        <v>21</v>
      </c>
      <c r="B27" s="15" t="s">
        <v>371</v>
      </c>
      <c r="C27" s="15">
        <v>2246.21</v>
      </c>
      <c r="D27" s="24">
        <v>145000</v>
      </c>
      <c r="E27" s="25">
        <v>63000</v>
      </c>
      <c r="F27" s="25">
        <v>9135000000</v>
      </c>
      <c r="G27" s="26">
        <v>2.48037765637425E-2</v>
      </c>
    </row>
    <row r="28" spans="1:7" ht="15" customHeight="1">
      <c r="A28" s="15">
        <v>22</v>
      </c>
      <c r="B28" s="15" t="s">
        <v>372</v>
      </c>
      <c r="C28" s="15">
        <v>2246.2199999999998</v>
      </c>
      <c r="D28" s="24">
        <v>779605</v>
      </c>
      <c r="E28" s="25">
        <v>17200</v>
      </c>
      <c r="F28" s="25">
        <v>13409206000</v>
      </c>
      <c r="G28" s="26">
        <v>3.6409299345505797E-2</v>
      </c>
    </row>
    <row r="29" spans="1:7" ht="15" customHeight="1">
      <c r="A29" s="15">
        <v>23</v>
      </c>
      <c r="B29" s="15" t="s">
        <v>373</v>
      </c>
      <c r="C29" s="15">
        <v>2246.23</v>
      </c>
      <c r="D29" s="24">
        <v>216687</v>
      </c>
      <c r="E29" s="25">
        <v>70500</v>
      </c>
      <c r="F29" s="25">
        <v>15276433500</v>
      </c>
      <c r="G29" s="26">
        <v>4.1479282235891701E-2</v>
      </c>
    </row>
    <row r="30" spans="1:7" ht="15" customHeight="1">
      <c r="A30" s="15">
        <v>24</v>
      </c>
      <c r="B30" s="15" t="s">
        <v>374</v>
      </c>
      <c r="C30" s="15">
        <v>2246.2399999999998</v>
      </c>
      <c r="D30" s="24">
        <v>238114</v>
      </c>
      <c r="E30" s="25">
        <v>17800</v>
      </c>
      <c r="F30" s="25">
        <v>4238429200</v>
      </c>
      <c r="G30" s="26">
        <v>1.15083799516193E-2</v>
      </c>
    </row>
    <row r="31" spans="1:7" ht="15" customHeight="1">
      <c r="A31" s="15">
        <v>25</v>
      </c>
      <c r="B31" s="15" t="s">
        <v>375</v>
      </c>
      <c r="C31" s="15">
        <v>2246.25</v>
      </c>
      <c r="D31" s="24">
        <v>218100</v>
      </c>
      <c r="E31" s="25">
        <v>70600</v>
      </c>
      <c r="F31" s="25">
        <v>15397860000</v>
      </c>
      <c r="G31" s="26">
        <v>4.1808985112182603E-2</v>
      </c>
    </row>
    <row r="32" spans="1:7" ht="15" customHeight="1">
      <c r="A32" s="15">
        <v>26</v>
      </c>
      <c r="B32" s="15" t="s">
        <v>376</v>
      </c>
      <c r="C32" s="15">
        <v>2246.2600000000002</v>
      </c>
      <c r="D32" s="24">
        <v>908000</v>
      </c>
      <c r="E32" s="25">
        <v>28000</v>
      </c>
      <c r="F32" s="25">
        <v>25424000000</v>
      </c>
      <c r="G32" s="26">
        <v>6.9032426421082593E-2</v>
      </c>
    </row>
    <row r="33" spans="1:7" ht="15" customHeight="1">
      <c r="A33" s="15" t="s">
        <v>1</v>
      </c>
      <c r="B33" s="15" t="s">
        <v>185</v>
      </c>
      <c r="C33" s="15" t="s">
        <v>314</v>
      </c>
      <c r="D33" s="24"/>
      <c r="E33" s="25"/>
      <c r="F33" s="25">
        <v>312380424750</v>
      </c>
      <c r="G33" s="26">
        <v>0.84818984766130001</v>
      </c>
    </row>
    <row r="34" spans="1:7" ht="15" customHeight="1">
      <c r="A34" s="14" t="s">
        <v>315</v>
      </c>
      <c r="B34" s="14" t="s">
        <v>316</v>
      </c>
      <c r="C34" s="14" t="s">
        <v>317</v>
      </c>
      <c r="D34" s="27"/>
      <c r="E34" s="28"/>
      <c r="F34" s="28"/>
      <c r="G34" s="29"/>
    </row>
    <row r="35" spans="1:7" ht="15" customHeight="1">
      <c r="A35" s="15" t="s">
        <v>71</v>
      </c>
      <c r="B35" s="15" t="s">
        <v>71</v>
      </c>
      <c r="C35" s="15" t="s">
        <v>71</v>
      </c>
      <c r="D35" s="24" t="s">
        <v>71</v>
      </c>
      <c r="E35" s="25" t="s">
        <v>71</v>
      </c>
      <c r="F35" s="25" t="s">
        <v>71</v>
      </c>
      <c r="G35" s="26" t="s">
        <v>71</v>
      </c>
    </row>
    <row r="36" spans="1:7" ht="15" customHeight="1">
      <c r="A36" s="15" t="s">
        <v>1</v>
      </c>
      <c r="B36" s="15" t="s">
        <v>185</v>
      </c>
      <c r="C36" s="15" t="s">
        <v>318</v>
      </c>
      <c r="D36" s="24"/>
      <c r="E36" s="25"/>
      <c r="F36" s="25">
        <v>0</v>
      </c>
      <c r="G36" s="26">
        <v>0</v>
      </c>
    </row>
    <row r="37" spans="1:7" ht="15" customHeight="1">
      <c r="A37" s="14" t="s">
        <v>149</v>
      </c>
      <c r="B37" s="14" t="s">
        <v>319</v>
      </c>
      <c r="C37" s="14" t="s">
        <v>320</v>
      </c>
      <c r="D37" s="27"/>
      <c r="E37" s="28"/>
      <c r="F37" s="28"/>
      <c r="G37" s="29"/>
    </row>
    <row r="38" spans="1:7" ht="15" customHeight="1">
      <c r="A38" s="15" t="s">
        <v>71</v>
      </c>
      <c r="B38" s="15" t="s">
        <v>71</v>
      </c>
      <c r="C38" s="15" t="s">
        <v>71</v>
      </c>
      <c r="D38" s="24" t="s">
        <v>71</v>
      </c>
      <c r="E38" s="25" t="s">
        <v>71</v>
      </c>
      <c r="F38" s="25" t="s">
        <v>71</v>
      </c>
      <c r="G38" s="26" t="s">
        <v>71</v>
      </c>
    </row>
    <row r="39" spans="1:7" ht="15" customHeight="1">
      <c r="A39" s="15">
        <v>1</v>
      </c>
      <c r="B39" s="19" t="s">
        <v>377</v>
      </c>
      <c r="C39" s="15">
        <v>2251.1</v>
      </c>
      <c r="D39" s="24"/>
      <c r="E39" s="25"/>
      <c r="F39" s="25">
        <v>0</v>
      </c>
      <c r="G39" s="26">
        <v>0</v>
      </c>
    </row>
    <row r="40" spans="1:7" ht="15" customHeight="1">
      <c r="A40" s="15">
        <v>2</v>
      </c>
      <c r="B40" s="19" t="s">
        <v>378</v>
      </c>
      <c r="C40" s="15">
        <v>2251.1999999999998</v>
      </c>
      <c r="D40" s="24"/>
      <c r="E40" s="25"/>
      <c r="F40" s="25">
        <v>0</v>
      </c>
      <c r="G40" s="26">
        <v>0</v>
      </c>
    </row>
    <row r="41" spans="1:7" ht="15" customHeight="1">
      <c r="A41" s="15" t="s">
        <v>1</v>
      </c>
      <c r="B41" s="15" t="s">
        <v>185</v>
      </c>
      <c r="C41" s="15" t="s">
        <v>321</v>
      </c>
      <c r="D41" s="24"/>
      <c r="E41" s="25"/>
      <c r="F41" s="25">
        <v>0</v>
      </c>
      <c r="G41" s="26">
        <v>0</v>
      </c>
    </row>
    <row r="42" spans="1:7" ht="15" customHeight="1">
      <c r="A42" s="14" t="s">
        <v>322</v>
      </c>
      <c r="B42" s="14" t="s">
        <v>323</v>
      </c>
      <c r="C42" s="14" t="s">
        <v>324</v>
      </c>
      <c r="D42" s="27"/>
      <c r="E42" s="28"/>
      <c r="F42" s="28"/>
      <c r="G42" s="29"/>
    </row>
    <row r="43" spans="1:7" ht="15" customHeight="1">
      <c r="A43" s="15" t="s">
        <v>71</v>
      </c>
      <c r="B43" s="15" t="s">
        <v>71</v>
      </c>
      <c r="C43" s="15" t="s">
        <v>71</v>
      </c>
      <c r="D43" s="24" t="s">
        <v>71</v>
      </c>
      <c r="E43" s="25" t="s">
        <v>71</v>
      </c>
      <c r="F43" s="25" t="s">
        <v>71</v>
      </c>
      <c r="G43" s="26" t="s">
        <v>71</v>
      </c>
    </row>
    <row r="44" spans="1:7" ht="15" customHeight="1">
      <c r="A44" s="15">
        <v>1</v>
      </c>
      <c r="B44" s="19" t="s">
        <v>379</v>
      </c>
      <c r="C44" s="15">
        <v>2253.1</v>
      </c>
      <c r="D44" s="24"/>
      <c r="E44" s="25"/>
      <c r="F44" s="25">
        <v>0</v>
      </c>
      <c r="G44" s="26">
        <v>0</v>
      </c>
    </row>
    <row r="45" spans="1:7" ht="15" customHeight="1">
      <c r="A45" s="15">
        <v>2</v>
      </c>
      <c r="B45" s="19" t="s">
        <v>380</v>
      </c>
      <c r="C45" s="15">
        <v>2253.1999999999998</v>
      </c>
      <c r="D45" s="24"/>
      <c r="E45" s="25"/>
      <c r="F45" s="25">
        <v>0</v>
      </c>
      <c r="G45" s="26">
        <v>0</v>
      </c>
    </row>
    <row r="46" spans="1:7" ht="15" customHeight="1">
      <c r="A46" s="15" t="s">
        <v>1</v>
      </c>
      <c r="B46" s="15" t="s">
        <v>185</v>
      </c>
      <c r="C46" s="15" t="s">
        <v>325</v>
      </c>
      <c r="D46" s="24"/>
      <c r="E46" s="25"/>
      <c r="F46" s="25">
        <v>0</v>
      </c>
      <c r="G46" s="26">
        <v>0</v>
      </c>
    </row>
    <row r="47" spans="1:7" ht="15" customHeight="1">
      <c r="A47" s="15" t="s">
        <v>1</v>
      </c>
      <c r="B47" s="15" t="s">
        <v>326</v>
      </c>
      <c r="C47" s="15" t="s">
        <v>327</v>
      </c>
      <c r="D47" s="24"/>
      <c r="E47" s="25"/>
      <c r="F47" s="25">
        <v>312380424750</v>
      </c>
      <c r="G47" s="26">
        <v>0.84818984766130001</v>
      </c>
    </row>
    <row r="48" spans="1:7" ht="15" customHeight="1">
      <c r="A48" s="14" t="s">
        <v>328</v>
      </c>
      <c r="B48" s="14" t="s">
        <v>329</v>
      </c>
      <c r="C48" s="14" t="s">
        <v>330</v>
      </c>
      <c r="D48" s="27"/>
      <c r="E48" s="28"/>
      <c r="F48" s="28"/>
      <c r="G48" s="29"/>
    </row>
    <row r="49" spans="1:7" ht="15" customHeight="1">
      <c r="A49" s="15" t="s">
        <v>71</v>
      </c>
      <c r="B49" s="15" t="s">
        <v>71</v>
      </c>
      <c r="C49" s="15" t="s">
        <v>71</v>
      </c>
      <c r="D49" s="24" t="s">
        <v>71</v>
      </c>
      <c r="E49" s="25" t="s">
        <v>71</v>
      </c>
      <c r="F49" s="25" t="s">
        <v>71</v>
      </c>
      <c r="G49" s="26" t="s">
        <v>71</v>
      </c>
    </row>
    <row r="50" spans="1:7" ht="15" customHeight="1">
      <c r="A50" s="15">
        <v>1</v>
      </c>
      <c r="B50" s="19" t="s">
        <v>381</v>
      </c>
      <c r="C50" s="15">
        <v>2256.1</v>
      </c>
      <c r="D50" s="24"/>
      <c r="E50" s="25"/>
      <c r="F50" s="25">
        <v>200000</v>
      </c>
      <c r="G50" s="26">
        <v>5.43049295320033E-7</v>
      </c>
    </row>
    <row r="51" spans="1:7" ht="15" customHeight="1">
      <c r="A51" s="15">
        <v>2</v>
      </c>
      <c r="B51" s="19" t="s">
        <v>382</v>
      </c>
      <c r="C51" s="15">
        <v>2256.1999999999998</v>
      </c>
      <c r="D51" s="24"/>
      <c r="E51" s="25"/>
      <c r="F51" s="25">
        <v>0</v>
      </c>
      <c r="G51" s="26">
        <v>0</v>
      </c>
    </row>
    <row r="52" spans="1:7" ht="15" customHeight="1">
      <c r="A52" s="15">
        <v>3</v>
      </c>
      <c r="B52" s="19" t="s">
        <v>383</v>
      </c>
      <c r="C52" s="15">
        <v>2256.3000000000002</v>
      </c>
      <c r="D52" s="24"/>
      <c r="E52" s="25"/>
      <c r="F52" s="25">
        <v>0</v>
      </c>
      <c r="G52" s="26">
        <v>0</v>
      </c>
    </row>
    <row r="53" spans="1:7" ht="15" customHeight="1">
      <c r="A53" s="15">
        <v>4</v>
      </c>
      <c r="B53" s="19" t="s">
        <v>384</v>
      </c>
      <c r="C53" s="15">
        <v>2256.4</v>
      </c>
      <c r="D53" s="24"/>
      <c r="E53" s="25"/>
      <c r="F53" s="25">
        <v>840327200</v>
      </c>
      <c r="G53" s="26">
        <v>2.2816954689912801E-3</v>
      </c>
    </row>
    <row r="54" spans="1:7" ht="15" customHeight="1">
      <c r="A54" s="15">
        <v>5</v>
      </c>
      <c r="B54" s="19" t="s">
        <v>385</v>
      </c>
      <c r="C54" s="15">
        <v>2256.5</v>
      </c>
      <c r="D54" s="24"/>
      <c r="E54" s="25"/>
      <c r="F54" s="25">
        <v>0</v>
      </c>
      <c r="G54" s="26">
        <v>0</v>
      </c>
    </row>
    <row r="55" spans="1:7" ht="15" customHeight="1">
      <c r="A55" s="15">
        <v>6</v>
      </c>
      <c r="B55" s="19" t="s">
        <v>386</v>
      </c>
      <c r="C55" s="15">
        <v>2256.6</v>
      </c>
      <c r="D55" s="24"/>
      <c r="E55" s="25"/>
      <c r="F55" s="25">
        <v>0</v>
      </c>
      <c r="G55" s="26">
        <v>0</v>
      </c>
    </row>
    <row r="56" spans="1:7" ht="15" customHeight="1">
      <c r="A56" s="15">
        <v>7</v>
      </c>
      <c r="B56" s="19" t="s">
        <v>387</v>
      </c>
      <c r="C56" s="15">
        <v>2256.6999999999998</v>
      </c>
      <c r="D56" s="24"/>
      <c r="E56" s="25"/>
      <c r="F56" s="25">
        <v>0</v>
      </c>
      <c r="G56" s="26">
        <v>0</v>
      </c>
    </row>
    <row r="57" spans="1:7" ht="15" customHeight="1">
      <c r="A57" s="15" t="s">
        <v>1</v>
      </c>
      <c r="B57" s="15" t="s">
        <v>185</v>
      </c>
      <c r="C57" s="15" t="s">
        <v>331</v>
      </c>
      <c r="D57" s="24"/>
      <c r="E57" s="25"/>
      <c r="F57" s="25">
        <v>840527200</v>
      </c>
      <c r="G57" s="26">
        <v>2.2822385182866001E-3</v>
      </c>
    </row>
    <row r="58" spans="1:7" ht="15" customHeight="1">
      <c r="A58" s="14" t="s">
        <v>332</v>
      </c>
      <c r="B58" s="14" t="s">
        <v>69</v>
      </c>
      <c r="C58" s="14" t="s">
        <v>333</v>
      </c>
      <c r="D58" s="27"/>
      <c r="E58" s="28"/>
      <c r="F58" s="28"/>
      <c r="G58" s="29"/>
    </row>
    <row r="59" spans="1:7" ht="15" customHeight="1">
      <c r="A59" s="15" t="s">
        <v>1</v>
      </c>
      <c r="B59" s="15" t="s">
        <v>334</v>
      </c>
      <c r="C59" s="15" t="s">
        <v>335</v>
      </c>
      <c r="D59" s="24"/>
      <c r="E59" s="25"/>
      <c r="F59" s="25">
        <v>55069738644</v>
      </c>
      <c r="G59" s="26">
        <v>0.149527913820413</v>
      </c>
    </row>
    <row r="60" spans="1:7" ht="15" customHeight="1">
      <c r="A60" s="15" t="s">
        <v>71</v>
      </c>
      <c r="B60" s="15" t="s">
        <v>71</v>
      </c>
      <c r="C60" s="15" t="s">
        <v>71</v>
      </c>
      <c r="D60" s="24" t="s">
        <v>71</v>
      </c>
      <c r="E60" s="25" t="s">
        <v>71</v>
      </c>
      <c r="F60" s="25" t="s">
        <v>71</v>
      </c>
      <c r="G60" s="26" t="s">
        <v>71</v>
      </c>
    </row>
    <row r="61" spans="1:7" ht="15" customHeight="1">
      <c r="A61" s="15">
        <v>1.1000000000000001</v>
      </c>
      <c r="B61" s="19" t="s">
        <v>388</v>
      </c>
      <c r="C61" s="15">
        <v>2259.1</v>
      </c>
      <c r="D61" s="24"/>
      <c r="E61" s="25"/>
      <c r="F61" s="25">
        <v>55069738644</v>
      </c>
      <c r="G61" s="26">
        <v>0.149527913820413</v>
      </c>
    </row>
    <row r="62" spans="1:7" ht="15" customHeight="1">
      <c r="A62" s="15">
        <v>1.2</v>
      </c>
      <c r="B62" s="19" t="s">
        <v>389</v>
      </c>
      <c r="C62" s="15">
        <v>2259.1999999999998</v>
      </c>
      <c r="D62" s="24"/>
      <c r="E62" s="25"/>
      <c r="F62" s="25">
        <v>0</v>
      </c>
      <c r="G62" s="26">
        <v>0</v>
      </c>
    </row>
    <row r="63" spans="1:7" ht="15" customHeight="1">
      <c r="A63" s="15" t="s">
        <v>1</v>
      </c>
      <c r="B63" s="15" t="s">
        <v>72</v>
      </c>
      <c r="C63" s="15" t="s">
        <v>336</v>
      </c>
      <c r="D63" s="24"/>
      <c r="E63" s="25"/>
      <c r="F63" s="25">
        <v>0</v>
      </c>
      <c r="G63" s="26">
        <v>0</v>
      </c>
    </row>
    <row r="64" spans="1:7" ht="15" customHeight="1">
      <c r="A64" s="15" t="s">
        <v>71</v>
      </c>
      <c r="B64" s="15" t="s">
        <v>71</v>
      </c>
      <c r="C64" s="15" t="s">
        <v>71</v>
      </c>
      <c r="D64" s="24" t="s">
        <v>71</v>
      </c>
      <c r="E64" s="25" t="s">
        <v>71</v>
      </c>
      <c r="F64" s="25" t="s">
        <v>71</v>
      </c>
      <c r="G64" s="26" t="s">
        <v>71</v>
      </c>
    </row>
    <row r="65" spans="1:7" ht="15" customHeight="1">
      <c r="A65" s="15" t="s">
        <v>1</v>
      </c>
      <c r="B65" s="15"/>
      <c r="C65" s="15"/>
      <c r="D65" s="30" t="s">
        <v>1</v>
      </c>
      <c r="E65" s="31" t="s">
        <v>1</v>
      </c>
      <c r="F65" s="31"/>
      <c r="G65" s="26"/>
    </row>
    <row r="66" spans="1:7" ht="15" customHeight="1">
      <c r="A66" s="15">
        <v>3</v>
      </c>
      <c r="B66" s="19" t="s">
        <v>390</v>
      </c>
      <c r="C66" s="15">
        <v>2261.1</v>
      </c>
      <c r="D66" s="30"/>
      <c r="E66" s="31"/>
      <c r="F66" s="31">
        <v>0</v>
      </c>
      <c r="G66" s="26">
        <v>0</v>
      </c>
    </row>
    <row r="67" spans="1:7" ht="15" customHeight="1">
      <c r="A67" s="15" t="s">
        <v>1</v>
      </c>
      <c r="B67" s="15" t="s">
        <v>185</v>
      </c>
      <c r="C67" s="15" t="s">
        <v>337</v>
      </c>
      <c r="D67" s="24"/>
      <c r="E67" s="25"/>
      <c r="F67" s="25">
        <v>55069738644</v>
      </c>
      <c r="G67" s="26">
        <v>0.149527913820413</v>
      </c>
    </row>
    <row r="68" spans="1:7" ht="15" customHeight="1">
      <c r="A68" s="14" t="s">
        <v>165</v>
      </c>
      <c r="B68" s="14" t="s">
        <v>338</v>
      </c>
      <c r="C68" s="14" t="s">
        <v>339</v>
      </c>
      <c r="D68" s="27"/>
      <c r="E68" s="28"/>
      <c r="F68" s="28">
        <v>368290690594</v>
      </c>
      <c r="G68" s="29">
        <v>1</v>
      </c>
    </row>
    <row r="69" spans="1:7" ht="15.5">
      <c r="A69" s="16" t="s">
        <v>1</v>
      </c>
      <c r="B69" s="16" t="s">
        <v>1</v>
      </c>
      <c r="C69" s="16" t="s">
        <v>1</v>
      </c>
      <c r="D69" s="32" t="s">
        <v>1</v>
      </c>
      <c r="E69" s="32" t="s">
        <v>1</v>
      </c>
      <c r="F69" s="32" t="s">
        <v>1</v>
      </c>
      <c r="G69" s="32" t="s">
        <v>1</v>
      </c>
    </row>
  </sheetData>
  <mergeCells count="1">
    <mergeCell ref="B2:G2"/>
  </mergeCells>
  <pageMargins left="0.75" right="0.75" top="1" bottom="1" header="0.5" footer="0.5"/>
  <pageSetup orientation="portrait" horizontalDpi="300" verticalDpi="300" r:id="rId1"/>
  <headerFooter alignWithMargins="0">
    <oddHeader>&amp;L&amp;"Arial"&amp;9&amp;K0078D7 INTERNAL&amp;1#_x000D_</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fitToPage="1"/>
  </sheetPr>
  <dimension ref="A1:J20"/>
  <sheetViews>
    <sheetView workbookViewId="0">
      <selection activeCell="G19" sqref="G19:J20"/>
    </sheetView>
  </sheetViews>
  <sheetFormatPr defaultRowHeight="12.5"/>
  <cols>
    <col min="1" max="1" width="6.81640625" customWidth="1"/>
    <col min="2" max="2" width="47.81640625" customWidth="1"/>
    <col min="3" max="3" width="6.81640625" customWidth="1"/>
    <col min="4" max="6" width="19.54296875" customWidth="1"/>
    <col min="7" max="7" width="14.453125" customWidth="1"/>
    <col min="8" max="8" width="22.54296875" customWidth="1"/>
    <col min="9" max="9" width="14.453125" customWidth="1"/>
    <col min="10" max="10" width="23.453125" customWidth="1"/>
  </cols>
  <sheetData>
    <row r="1" spans="1:10" ht="15" customHeight="1">
      <c r="A1" s="42" t="s">
        <v>10</v>
      </c>
      <c r="B1" s="42" t="s">
        <v>187</v>
      </c>
      <c r="C1" s="42" t="s">
        <v>188</v>
      </c>
      <c r="D1" s="42" t="s">
        <v>189</v>
      </c>
      <c r="E1" s="42" t="s">
        <v>190</v>
      </c>
      <c r="F1" s="42" t="s">
        <v>191</v>
      </c>
      <c r="G1" s="42" t="s">
        <v>192</v>
      </c>
      <c r="H1" s="42"/>
      <c r="I1" s="42" t="s">
        <v>193</v>
      </c>
      <c r="J1" s="42"/>
    </row>
    <row r="2" spans="1:10" ht="15" customHeight="1">
      <c r="A2" s="42"/>
      <c r="B2" s="42"/>
      <c r="C2" s="42"/>
      <c r="D2" s="42"/>
      <c r="E2" s="42"/>
      <c r="F2" s="42"/>
      <c r="G2" s="7" t="s">
        <v>194</v>
      </c>
      <c r="H2" s="7" t="s">
        <v>195</v>
      </c>
      <c r="I2" s="7" t="s">
        <v>194</v>
      </c>
      <c r="J2" s="7" t="s">
        <v>196</v>
      </c>
    </row>
    <row r="3" spans="1:10" ht="15" customHeight="1">
      <c r="A3" s="5" t="s">
        <v>13</v>
      </c>
      <c r="B3" s="5" t="s">
        <v>197</v>
      </c>
      <c r="C3" s="5" t="s">
        <v>1</v>
      </c>
      <c r="D3" s="5" t="s">
        <v>1</v>
      </c>
      <c r="E3" s="5" t="s">
        <v>1</v>
      </c>
      <c r="F3" s="5" t="s">
        <v>1</v>
      </c>
      <c r="G3" s="5" t="s">
        <v>1</v>
      </c>
      <c r="H3" s="10"/>
      <c r="I3" s="5" t="s">
        <v>1</v>
      </c>
      <c r="J3" s="10"/>
    </row>
    <row r="4" spans="1:10" ht="15" customHeight="1">
      <c r="A4" s="5" t="s">
        <v>71</v>
      </c>
      <c r="B4" s="5" t="s">
        <v>71</v>
      </c>
      <c r="C4" s="5" t="s">
        <v>71</v>
      </c>
      <c r="D4" s="5" t="s">
        <v>71</v>
      </c>
      <c r="E4" s="5" t="s">
        <v>71</v>
      </c>
      <c r="F4" s="5" t="s">
        <v>71</v>
      </c>
      <c r="G4" s="5" t="s">
        <v>71</v>
      </c>
      <c r="H4" s="10" t="s">
        <v>71</v>
      </c>
      <c r="I4" s="5" t="s">
        <v>71</v>
      </c>
      <c r="J4" s="10"/>
    </row>
    <row r="5" spans="1:10" ht="15" customHeight="1">
      <c r="A5" s="5"/>
      <c r="B5" s="5"/>
      <c r="C5" s="5" t="s">
        <v>1</v>
      </c>
      <c r="D5" s="5" t="s">
        <v>1</v>
      </c>
      <c r="E5" s="5" t="s">
        <v>1</v>
      </c>
      <c r="F5" s="5" t="s">
        <v>1</v>
      </c>
      <c r="G5" s="5" t="s">
        <v>1</v>
      </c>
      <c r="H5" s="10" t="s">
        <v>1</v>
      </c>
      <c r="I5" s="5" t="s">
        <v>1</v>
      </c>
      <c r="J5" s="10"/>
    </row>
    <row r="6" spans="1:10" ht="15" customHeight="1">
      <c r="A6" s="8" t="s">
        <v>63</v>
      </c>
      <c r="B6" s="8" t="s">
        <v>198</v>
      </c>
      <c r="C6" s="8" t="s">
        <v>1</v>
      </c>
      <c r="D6" s="8" t="s">
        <v>1</v>
      </c>
      <c r="E6" s="8" t="s">
        <v>1</v>
      </c>
      <c r="F6" s="8" t="s">
        <v>1</v>
      </c>
      <c r="G6" s="8"/>
      <c r="H6" s="18">
        <v>0</v>
      </c>
      <c r="I6" s="8"/>
      <c r="J6" s="18">
        <v>0</v>
      </c>
    </row>
    <row r="7" spans="1:10" ht="15" customHeight="1">
      <c r="A7" s="5" t="s">
        <v>16</v>
      </c>
      <c r="B7" s="5" t="s">
        <v>199</v>
      </c>
      <c r="C7" s="5" t="s">
        <v>1</v>
      </c>
      <c r="D7" s="5" t="s">
        <v>1</v>
      </c>
      <c r="E7" s="5" t="s">
        <v>1</v>
      </c>
      <c r="F7" s="5" t="s">
        <v>1</v>
      </c>
      <c r="G7" s="5" t="s">
        <v>1</v>
      </c>
      <c r="H7" s="10" t="s">
        <v>1</v>
      </c>
      <c r="I7" s="5" t="s">
        <v>1</v>
      </c>
      <c r="J7" s="10"/>
    </row>
    <row r="8" spans="1:10" ht="15" customHeight="1">
      <c r="A8" s="5" t="s">
        <v>71</v>
      </c>
      <c r="B8" s="5" t="s">
        <v>71</v>
      </c>
      <c r="C8" s="5" t="s">
        <v>71</v>
      </c>
      <c r="D8" s="5" t="s">
        <v>71</v>
      </c>
      <c r="E8" s="5" t="s">
        <v>71</v>
      </c>
      <c r="F8" s="5" t="s">
        <v>71</v>
      </c>
      <c r="G8" s="5" t="s">
        <v>71</v>
      </c>
      <c r="H8" s="10" t="s">
        <v>71</v>
      </c>
      <c r="I8" s="5" t="s">
        <v>71</v>
      </c>
      <c r="J8" s="10"/>
    </row>
    <row r="9" spans="1:10" ht="15" customHeight="1">
      <c r="A9" s="5"/>
      <c r="B9" s="5"/>
      <c r="C9" s="5" t="s">
        <v>1</v>
      </c>
      <c r="D9" s="5" t="s">
        <v>1</v>
      </c>
      <c r="E9" s="5" t="s">
        <v>1</v>
      </c>
      <c r="F9" s="5" t="s">
        <v>1</v>
      </c>
      <c r="G9" s="5" t="s">
        <v>1</v>
      </c>
      <c r="H9" s="10" t="s">
        <v>1</v>
      </c>
      <c r="I9" s="5" t="s">
        <v>1</v>
      </c>
      <c r="J9" s="10"/>
    </row>
    <row r="10" spans="1:10" ht="15" customHeight="1">
      <c r="A10" s="8" t="s">
        <v>101</v>
      </c>
      <c r="B10" s="8" t="s">
        <v>200</v>
      </c>
      <c r="C10" s="8" t="s">
        <v>1</v>
      </c>
      <c r="D10" s="8" t="s">
        <v>1</v>
      </c>
      <c r="E10" s="8" t="s">
        <v>1</v>
      </c>
      <c r="F10" s="8" t="s">
        <v>1</v>
      </c>
      <c r="G10" s="8"/>
      <c r="H10" s="18">
        <v>0</v>
      </c>
      <c r="I10" s="8"/>
      <c r="J10" s="18">
        <v>0</v>
      </c>
    </row>
    <row r="11" spans="1:10" ht="15" customHeight="1">
      <c r="A11" s="8" t="s">
        <v>201</v>
      </c>
      <c r="B11" s="8" t="s">
        <v>202</v>
      </c>
      <c r="C11" s="8" t="s">
        <v>1</v>
      </c>
      <c r="D11" s="8" t="s">
        <v>1</v>
      </c>
      <c r="E11" s="8" t="s">
        <v>1</v>
      </c>
      <c r="F11" s="8" t="s">
        <v>1</v>
      </c>
      <c r="G11" s="8"/>
      <c r="H11" s="18">
        <v>0</v>
      </c>
      <c r="I11" s="8"/>
      <c r="J11" s="18">
        <v>0</v>
      </c>
    </row>
    <row r="12" spans="1:10" ht="15" customHeight="1">
      <c r="A12" s="5" t="s">
        <v>19</v>
      </c>
      <c r="B12" s="5" t="s">
        <v>203</v>
      </c>
      <c r="C12" s="5" t="s">
        <v>1</v>
      </c>
      <c r="D12" s="5" t="s">
        <v>1</v>
      </c>
      <c r="E12" s="5" t="s">
        <v>1</v>
      </c>
      <c r="F12" s="5" t="s">
        <v>1</v>
      </c>
      <c r="G12" s="5" t="s">
        <v>1</v>
      </c>
      <c r="H12" s="10" t="s">
        <v>1</v>
      </c>
      <c r="I12" s="5" t="s">
        <v>1</v>
      </c>
      <c r="J12" s="10"/>
    </row>
    <row r="13" spans="1:10" ht="15" customHeight="1">
      <c r="A13" s="5" t="s">
        <v>71</v>
      </c>
      <c r="B13" s="5" t="s">
        <v>71</v>
      </c>
      <c r="C13" s="5" t="s">
        <v>71</v>
      </c>
      <c r="D13" s="5" t="s">
        <v>71</v>
      </c>
      <c r="E13" s="5" t="s">
        <v>71</v>
      </c>
      <c r="F13" s="5" t="s">
        <v>71</v>
      </c>
      <c r="G13" s="5" t="s">
        <v>71</v>
      </c>
      <c r="H13" s="10" t="s">
        <v>71</v>
      </c>
      <c r="I13" s="5" t="s">
        <v>71</v>
      </c>
      <c r="J13" s="10"/>
    </row>
    <row r="14" spans="1:10" ht="15" customHeight="1">
      <c r="A14" s="5"/>
      <c r="B14" s="5"/>
      <c r="C14" s="5" t="s">
        <v>1</v>
      </c>
      <c r="D14" s="5" t="s">
        <v>1</v>
      </c>
      <c r="E14" s="5" t="s">
        <v>1</v>
      </c>
      <c r="F14" s="5" t="s">
        <v>1</v>
      </c>
      <c r="G14" s="5" t="s">
        <v>1</v>
      </c>
      <c r="H14" s="10" t="s">
        <v>1</v>
      </c>
      <c r="I14" s="5" t="s">
        <v>1</v>
      </c>
      <c r="J14" s="10"/>
    </row>
    <row r="15" spans="1:10" ht="15" customHeight="1">
      <c r="A15" s="8" t="s">
        <v>149</v>
      </c>
      <c r="B15" s="8" t="s">
        <v>204</v>
      </c>
      <c r="C15" s="8" t="s">
        <v>1</v>
      </c>
      <c r="D15" s="8" t="s">
        <v>1</v>
      </c>
      <c r="E15" s="8" t="s">
        <v>1</v>
      </c>
      <c r="F15" s="8" t="s">
        <v>1</v>
      </c>
      <c r="G15" s="8"/>
      <c r="H15" s="18">
        <v>0</v>
      </c>
      <c r="I15" s="8"/>
      <c r="J15" s="18">
        <v>0</v>
      </c>
    </row>
    <row r="16" spans="1:10" ht="15" customHeight="1">
      <c r="A16" s="5" t="s">
        <v>22</v>
      </c>
      <c r="B16" s="5" t="s">
        <v>205</v>
      </c>
      <c r="C16" s="5" t="s">
        <v>1</v>
      </c>
      <c r="D16" s="5" t="s">
        <v>1</v>
      </c>
      <c r="E16" s="5" t="s">
        <v>1</v>
      </c>
      <c r="F16" s="5" t="s">
        <v>1</v>
      </c>
      <c r="G16" s="5" t="s">
        <v>1</v>
      </c>
      <c r="H16" s="10" t="s">
        <v>1</v>
      </c>
      <c r="I16" s="5" t="s">
        <v>1</v>
      </c>
      <c r="J16" s="10"/>
    </row>
    <row r="17" spans="1:10" ht="15" customHeight="1">
      <c r="A17" s="5" t="s">
        <v>71</v>
      </c>
      <c r="B17" s="5" t="s">
        <v>71</v>
      </c>
      <c r="C17" s="5" t="s">
        <v>71</v>
      </c>
      <c r="D17" s="5" t="s">
        <v>71</v>
      </c>
      <c r="E17" s="5" t="s">
        <v>71</v>
      </c>
      <c r="F17" s="5" t="s">
        <v>71</v>
      </c>
      <c r="G17" s="5" t="s">
        <v>71</v>
      </c>
      <c r="H17" s="10" t="s">
        <v>71</v>
      </c>
      <c r="I17" s="5" t="s">
        <v>71</v>
      </c>
      <c r="J17" s="10"/>
    </row>
    <row r="18" spans="1:10" ht="15" customHeight="1">
      <c r="A18" s="5"/>
      <c r="B18" s="5"/>
      <c r="C18" s="5" t="s">
        <v>1</v>
      </c>
      <c r="D18" s="5" t="s">
        <v>1</v>
      </c>
      <c r="E18" s="5" t="s">
        <v>1</v>
      </c>
      <c r="F18" s="5" t="s">
        <v>1</v>
      </c>
      <c r="G18" s="5" t="s">
        <v>1</v>
      </c>
      <c r="H18" s="10" t="s">
        <v>1</v>
      </c>
      <c r="I18" s="5" t="s">
        <v>1</v>
      </c>
      <c r="J18" s="10"/>
    </row>
    <row r="19" spans="1:10" ht="15" customHeight="1">
      <c r="A19" s="8" t="s">
        <v>152</v>
      </c>
      <c r="B19" s="8" t="s">
        <v>206</v>
      </c>
      <c r="C19" s="8" t="s">
        <v>1</v>
      </c>
      <c r="D19" s="8" t="s">
        <v>1</v>
      </c>
      <c r="E19" s="8" t="s">
        <v>1</v>
      </c>
      <c r="F19" s="8" t="s">
        <v>1</v>
      </c>
      <c r="G19" s="8"/>
      <c r="H19" s="18">
        <v>0</v>
      </c>
      <c r="I19" s="8"/>
      <c r="J19" s="18">
        <v>0</v>
      </c>
    </row>
    <row r="20" spans="1:10" ht="15" customHeight="1">
      <c r="A20" s="8" t="s">
        <v>207</v>
      </c>
      <c r="B20" s="8" t="s">
        <v>208</v>
      </c>
      <c r="C20" s="8" t="s">
        <v>1</v>
      </c>
      <c r="D20" s="8" t="s">
        <v>1</v>
      </c>
      <c r="E20" s="8" t="s">
        <v>1</v>
      </c>
      <c r="F20" s="8" t="s">
        <v>1</v>
      </c>
      <c r="G20" s="8"/>
      <c r="H20" s="18">
        <v>0</v>
      </c>
      <c r="I20" s="8"/>
      <c r="J20" s="18">
        <v>0</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A1:E31"/>
  <sheetViews>
    <sheetView workbookViewId="0">
      <selection activeCell="D2" sqref="D2:E30"/>
    </sheetView>
  </sheetViews>
  <sheetFormatPr defaultRowHeight="12.5"/>
  <cols>
    <col min="1" max="1" width="6.81640625" customWidth="1"/>
    <col min="2" max="2" width="55" customWidth="1"/>
    <col min="3" max="3" width="10.453125" customWidth="1"/>
    <col min="4" max="4" width="26.453125" customWidth="1"/>
    <col min="5" max="5" width="37.81640625" customWidth="1"/>
  </cols>
  <sheetData>
    <row r="1" spans="1:5" ht="15" customHeight="1">
      <c r="A1" s="7" t="s">
        <v>10</v>
      </c>
      <c r="B1" s="7" t="s">
        <v>122</v>
      </c>
      <c r="C1" s="7" t="s">
        <v>59</v>
      </c>
      <c r="D1" s="7" t="s">
        <v>209</v>
      </c>
      <c r="E1" s="7" t="s">
        <v>210</v>
      </c>
    </row>
    <row r="2" spans="1:5" ht="15" customHeight="1">
      <c r="A2" s="8" t="s">
        <v>63</v>
      </c>
      <c r="B2" s="8" t="s">
        <v>211</v>
      </c>
      <c r="C2" s="8" t="s">
        <v>186</v>
      </c>
      <c r="D2" s="20"/>
      <c r="E2" s="20"/>
    </row>
    <row r="3" spans="1:5" ht="15" customHeight="1">
      <c r="A3" s="5" t="s">
        <v>13</v>
      </c>
      <c r="B3" s="5" t="s">
        <v>212</v>
      </c>
      <c r="C3" s="5" t="s">
        <v>213</v>
      </c>
      <c r="D3" s="21">
        <v>1.2231175279931899E-2</v>
      </c>
      <c r="E3" s="21">
        <v>1.22310580600758E-2</v>
      </c>
    </row>
    <row r="4" spans="1:5" ht="15" customHeight="1">
      <c r="A4" s="5" t="s">
        <v>16</v>
      </c>
      <c r="B4" s="5" t="s">
        <v>214</v>
      </c>
      <c r="C4" s="5" t="s">
        <v>215</v>
      </c>
      <c r="D4" s="21">
        <v>1.4134492980154101E-3</v>
      </c>
      <c r="E4" s="21">
        <v>1.37914503354437E-3</v>
      </c>
    </row>
    <row r="5" spans="1:5" ht="15" customHeight="1">
      <c r="A5" s="5" t="s">
        <v>19</v>
      </c>
      <c r="B5" s="5" t="s">
        <v>216</v>
      </c>
      <c r="C5" s="5" t="s">
        <v>217</v>
      </c>
      <c r="D5" s="21">
        <v>3.0587912681887602E-3</v>
      </c>
      <c r="E5" s="21">
        <v>3.2195261277067899E-3</v>
      </c>
    </row>
    <row r="6" spans="1:5" ht="15" customHeight="1">
      <c r="A6" s="5" t="s">
        <v>22</v>
      </c>
      <c r="B6" s="5" t="s">
        <v>218</v>
      </c>
      <c r="C6" s="5" t="s">
        <v>219</v>
      </c>
      <c r="D6" s="21">
        <v>0</v>
      </c>
      <c r="E6" s="21">
        <v>7.9670082068489397E-4</v>
      </c>
    </row>
    <row r="7" spans="1:5" ht="15" customHeight="1">
      <c r="A7" s="5" t="s">
        <v>25</v>
      </c>
      <c r="B7" s="5" t="s">
        <v>220</v>
      </c>
      <c r="C7" s="5" t="s">
        <v>221</v>
      </c>
      <c r="D7" s="22"/>
      <c r="E7" s="22"/>
    </row>
    <row r="8" spans="1:5" ht="15" customHeight="1">
      <c r="A8" s="5" t="s">
        <v>28</v>
      </c>
      <c r="B8" s="5" t="s">
        <v>222</v>
      </c>
      <c r="C8" s="5" t="s">
        <v>223</v>
      </c>
      <c r="D8" s="22"/>
      <c r="E8" s="22"/>
    </row>
    <row r="9" spans="1:5" ht="15" customHeight="1">
      <c r="A9" s="5" t="s">
        <v>31</v>
      </c>
      <c r="B9" s="5" t="s">
        <v>224</v>
      </c>
      <c r="C9" s="5" t="s">
        <v>225</v>
      </c>
      <c r="D9" s="21">
        <v>1.1368766533585901E-3</v>
      </c>
      <c r="E9" s="21">
        <v>1.1993345945651001E-3</v>
      </c>
    </row>
    <row r="10" spans="1:5" ht="15" customHeight="1">
      <c r="A10" s="5" t="s">
        <v>34</v>
      </c>
      <c r="B10" s="5" t="s">
        <v>226</v>
      </c>
      <c r="C10" s="5" t="s">
        <v>227</v>
      </c>
      <c r="D10" s="21">
        <v>2.84994064150959E-2</v>
      </c>
      <c r="E10" s="21">
        <v>2.12658070713268E-2</v>
      </c>
    </row>
    <row r="11" spans="1:5" ht="15" customHeight="1">
      <c r="A11" s="5" t="s">
        <v>37</v>
      </c>
      <c r="B11" s="5" t="s">
        <v>228</v>
      </c>
      <c r="C11" s="5" t="s">
        <v>229</v>
      </c>
      <c r="D11" s="21">
        <v>4.3306430565165499</v>
      </c>
      <c r="E11" s="21">
        <v>1.77842340904045</v>
      </c>
    </row>
    <row r="12" spans="1:5" ht="15" customHeight="1">
      <c r="A12" s="5" t="s">
        <v>40</v>
      </c>
      <c r="B12" s="5" t="s">
        <v>230</v>
      </c>
      <c r="C12" s="5" t="s">
        <v>223</v>
      </c>
      <c r="D12" s="22"/>
      <c r="E12" s="22"/>
    </row>
    <row r="13" spans="1:5" ht="15" customHeight="1">
      <c r="A13" s="8" t="s">
        <v>101</v>
      </c>
      <c r="B13" s="8" t="s">
        <v>231</v>
      </c>
      <c r="C13" s="8" t="s">
        <v>232</v>
      </c>
      <c r="D13" s="20"/>
      <c r="E13" s="20"/>
    </row>
    <row r="14" spans="1:5" ht="15" customHeight="1">
      <c r="A14" s="5" t="s">
        <v>13</v>
      </c>
      <c r="B14" s="5" t="s">
        <v>233</v>
      </c>
      <c r="C14" s="5" t="s">
        <v>234</v>
      </c>
      <c r="D14" s="22">
        <v>140812250200</v>
      </c>
      <c r="E14" s="22">
        <v>147655893500</v>
      </c>
    </row>
    <row r="15" spans="1:5" ht="15" customHeight="1">
      <c r="A15" s="5"/>
      <c r="B15" s="5" t="s">
        <v>235</v>
      </c>
      <c r="C15" s="5" t="s">
        <v>236</v>
      </c>
      <c r="D15" s="22">
        <v>140812250200</v>
      </c>
      <c r="E15" s="22">
        <v>147655893500</v>
      </c>
    </row>
    <row r="16" spans="1:5" ht="15" customHeight="1">
      <c r="A16" s="5"/>
      <c r="B16" s="5" t="s">
        <v>237</v>
      </c>
      <c r="C16" s="5" t="s">
        <v>238</v>
      </c>
      <c r="D16" s="22">
        <v>14081225.02</v>
      </c>
      <c r="E16" s="22">
        <v>14765589.35</v>
      </c>
    </row>
    <row r="17" spans="1:5" ht="15" customHeight="1">
      <c r="A17" s="5" t="s">
        <v>16</v>
      </c>
      <c r="B17" s="5" t="s">
        <v>239</v>
      </c>
      <c r="C17" s="5" t="s">
        <v>240</v>
      </c>
      <c r="D17" s="22">
        <v>13471068300</v>
      </c>
      <c r="E17" s="22">
        <v>-6843643300</v>
      </c>
    </row>
    <row r="18" spans="1:5" ht="15" customHeight="1">
      <c r="A18" s="5"/>
      <c r="B18" s="5" t="s">
        <v>241</v>
      </c>
      <c r="C18" s="5" t="s">
        <v>242</v>
      </c>
      <c r="D18" s="22">
        <v>4196123.99</v>
      </c>
      <c r="E18" s="22">
        <v>1229502.6499999999</v>
      </c>
    </row>
    <row r="19" spans="1:5" ht="15" customHeight="1">
      <c r="A19" s="5"/>
      <c r="B19" s="5" t="s">
        <v>243</v>
      </c>
      <c r="C19" s="5" t="s">
        <v>244</v>
      </c>
      <c r="D19" s="22">
        <v>41961239900</v>
      </c>
      <c r="E19" s="22">
        <v>12295026500</v>
      </c>
    </row>
    <row r="20" spans="1:5" ht="15" customHeight="1">
      <c r="A20" s="5"/>
      <c r="B20" s="5" t="s">
        <v>245</v>
      </c>
      <c r="C20" s="5" t="s">
        <v>246</v>
      </c>
      <c r="D20" s="22">
        <v>-2849017.16</v>
      </c>
      <c r="E20" s="22">
        <v>-1913866.98</v>
      </c>
    </row>
    <row r="21" spans="1:5" ht="15" customHeight="1">
      <c r="A21" s="5"/>
      <c r="B21" s="5" t="s">
        <v>247</v>
      </c>
      <c r="C21" s="5" t="s">
        <v>248</v>
      </c>
      <c r="D21" s="22">
        <v>-28490171600</v>
      </c>
      <c r="E21" s="22">
        <v>-19138669800</v>
      </c>
    </row>
    <row r="22" spans="1:5" ht="15" customHeight="1">
      <c r="A22" s="5" t="s">
        <v>19</v>
      </c>
      <c r="B22" s="5" t="s">
        <v>249</v>
      </c>
      <c r="C22" s="5" t="s">
        <v>250</v>
      </c>
      <c r="D22" s="22">
        <v>154283318500</v>
      </c>
      <c r="E22" s="22">
        <v>140812250200</v>
      </c>
    </row>
    <row r="23" spans="1:5" ht="15" customHeight="1">
      <c r="A23" s="5"/>
      <c r="B23" s="5" t="s">
        <v>251</v>
      </c>
      <c r="C23" s="5" t="s">
        <v>252</v>
      </c>
      <c r="D23" s="22">
        <v>154283318500</v>
      </c>
      <c r="E23" s="22">
        <v>140812250200</v>
      </c>
    </row>
    <row r="24" spans="1:5" ht="15" customHeight="1">
      <c r="A24" s="5"/>
      <c r="B24" s="5" t="s">
        <v>253</v>
      </c>
      <c r="C24" s="5" t="s">
        <v>254</v>
      </c>
      <c r="D24" s="22">
        <v>15428331.85</v>
      </c>
      <c r="E24" s="22">
        <v>14081225.02</v>
      </c>
    </row>
    <row r="25" spans="1:5" ht="15" customHeight="1">
      <c r="A25" s="5" t="s">
        <v>22</v>
      </c>
      <c r="B25" s="5" t="s">
        <v>255</v>
      </c>
      <c r="C25" s="5" t="s">
        <v>256</v>
      </c>
      <c r="D25" s="21">
        <v>4.9432239817942503E-4</v>
      </c>
      <c r="E25" s="21">
        <v>5.4161267852532297E-4</v>
      </c>
    </row>
    <row r="26" spans="1:5" ht="15" customHeight="1">
      <c r="A26" s="5" t="s">
        <v>25</v>
      </c>
      <c r="B26" s="5" t="s">
        <v>257</v>
      </c>
      <c r="C26" s="5" t="s">
        <v>258</v>
      </c>
      <c r="D26" s="21">
        <v>0.14119999999999999</v>
      </c>
      <c r="E26" s="21">
        <v>0.16009999999999999</v>
      </c>
    </row>
    <row r="27" spans="1:5" ht="15" customHeight="1">
      <c r="A27" s="5" t="s">
        <v>28</v>
      </c>
      <c r="B27" s="5" t="s">
        <v>259</v>
      </c>
      <c r="C27" s="5" t="s">
        <v>260</v>
      </c>
      <c r="D27" s="21">
        <v>1.9400000000000001E-2</v>
      </c>
      <c r="E27" s="21">
        <v>2.3E-2</v>
      </c>
    </row>
    <row r="28" spans="1:5" ht="15" customHeight="1">
      <c r="A28" s="5" t="s">
        <v>31</v>
      </c>
      <c r="B28" s="5" t="s">
        <v>261</v>
      </c>
      <c r="C28" s="5" t="s">
        <v>262</v>
      </c>
      <c r="D28" s="22">
        <v>12618</v>
      </c>
      <c r="E28" s="22">
        <v>11432</v>
      </c>
    </row>
    <row r="29" spans="1:5" ht="15" customHeight="1">
      <c r="A29" s="5" t="s">
        <v>34</v>
      </c>
      <c r="B29" s="5" t="s">
        <v>263</v>
      </c>
      <c r="C29" s="5" t="s">
        <v>264</v>
      </c>
      <c r="D29" s="23">
        <v>23103.66</v>
      </c>
      <c r="E29" s="23">
        <v>21234.84</v>
      </c>
    </row>
    <row r="30" spans="1:5" ht="15" customHeight="1">
      <c r="A30" s="5" t="s">
        <v>37</v>
      </c>
      <c r="B30" s="5" t="s">
        <v>265</v>
      </c>
      <c r="C30" s="5" t="s">
        <v>266</v>
      </c>
      <c r="D30" s="22"/>
      <c r="E30" s="22"/>
    </row>
    <row r="31" spans="1:5" ht="15" customHeight="1">
      <c r="A31" s="9" t="s">
        <v>267</v>
      </c>
      <c r="B31" s="9" t="s">
        <v>267</v>
      </c>
      <c r="C31" s="9" t="s">
        <v>267</v>
      </c>
      <c r="D31" s="9" t="s">
        <v>267</v>
      </c>
      <c r="E31" s="9" t="s">
        <v>267</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fitToPage="1"/>
  </sheetPr>
  <dimension ref="A1:F20"/>
  <sheetViews>
    <sheetView workbookViewId="0">
      <selection sqref="A1:A2"/>
    </sheetView>
  </sheetViews>
  <sheetFormatPr defaultRowHeight="12.5"/>
  <cols>
    <col min="1" max="1" width="6.81640625" customWidth="1"/>
    <col min="2" max="2" width="38.453125" customWidth="1"/>
    <col min="3" max="3" width="24.54296875" customWidth="1"/>
    <col min="4" max="4" width="18.453125" customWidth="1"/>
    <col min="5" max="5" width="16.453125" customWidth="1"/>
    <col min="6" max="6" width="21" customWidth="1"/>
  </cols>
  <sheetData>
    <row r="1" spans="1:6" ht="15" customHeight="1">
      <c r="A1" s="42" t="s">
        <v>10</v>
      </c>
      <c r="B1" s="42" t="s">
        <v>268</v>
      </c>
      <c r="C1" s="42" t="s">
        <v>269</v>
      </c>
      <c r="D1" s="42" t="s">
        <v>270</v>
      </c>
      <c r="E1" s="42"/>
      <c r="F1" s="42"/>
    </row>
    <row r="2" spans="1:6" ht="15" customHeight="1">
      <c r="A2" s="42"/>
      <c r="B2" s="42"/>
      <c r="C2" s="42"/>
      <c r="D2" s="7" t="s">
        <v>271</v>
      </c>
      <c r="E2" s="7" t="s">
        <v>272</v>
      </c>
      <c r="F2" s="7" t="s">
        <v>273</v>
      </c>
    </row>
    <row r="3" spans="1:6" ht="15" customHeight="1">
      <c r="A3" s="8" t="s">
        <v>63</v>
      </c>
      <c r="B3" s="8" t="s">
        <v>274</v>
      </c>
      <c r="C3" s="8"/>
      <c r="D3" s="8"/>
      <c r="E3" s="8"/>
      <c r="F3" s="8"/>
    </row>
    <row r="4" spans="1:6" ht="15" customHeight="1">
      <c r="A4" s="5" t="s">
        <v>71</v>
      </c>
      <c r="B4" s="5" t="s">
        <v>71</v>
      </c>
      <c r="C4" s="5" t="s">
        <v>71</v>
      </c>
      <c r="D4" s="5" t="s">
        <v>71</v>
      </c>
      <c r="E4" s="5" t="s">
        <v>71</v>
      </c>
      <c r="F4" s="5" t="s">
        <v>71</v>
      </c>
    </row>
    <row r="5" spans="1:6" ht="15" customHeight="1">
      <c r="A5" s="5"/>
      <c r="B5" s="5"/>
      <c r="C5" s="5" t="s">
        <v>1</v>
      </c>
      <c r="D5" s="5" t="s">
        <v>1</v>
      </c>
      <c r="E5" s="5" t="s">
        <v>1</v>
      </c>
      <c r="F5" s="5" t="s">
        <v>1</v>
      </c>
    </row>
    <row r="6" spans="1:6" ht="15" customHeight="1">
      <c r="A6" s="8" t="s">
        <v>101</v>
      </c>
      <c r="B6" s="8" t="s">
        <v>275</v>
      </c>
      <c r="C6" s="8"/>
      <c r="D6" s="8"/>
      <c r="E6" s="8"/>
      <c r="F6" s="8"/>
    </row>
    <row r="7" spans="1:6" ht="15" customHeight="1">
      <c r="A7" s="5" t="s">
        <v>71</v>
      </c>
      <c r="B7" s="5" t="s">
        <v>71</v>
      </c>
      <c r="C7" s="5" t="s">
        <v>71</v>
      </c>
      <c r="D7" s="5" t="s">
        <v>71</v>
      </c>
      <c r="E7" s="5" t="s">
        <v>71</v>
      </c>
      <c r="F7" s="5" t="s">
        <v>71</v>
      </c>
    </row>
    <row r="8" spans="1:6" ht="15" customHeight="1">
      <c r="A8" s="5"/>
      <c r="B8" s="5"/>
      <c r="C8" s="5" t="s">
        <v>1</v>
      </c>
      <c r="D8" s="5" t="s">
        <v>1</v>
      </c>
      <c r="E8" s="5" t="s">
        <v>1</v>
      </c>
      <c r="F8" s="5" t="s">
        <v>1</v>
      </c>
    </row>
    <row r="9" spans="1:6" ht="15" customHeight="1">
      <c r="A9" s="8" t="s">
        <v>149</v>
      </c>
      <c r="B9" s="8" t="s">
        <v>276</v>
      </c>
      <c r="C9" s="8"/>
      <c r="D9" s="8"/>
      <c r="E9" s="8"/>
      <c r="F9" s="8"/>
    </row>
    <row r="10" spans="1:6" ht="15" customHeight="1">
      <c r="A10" s="5" t="s">
        <v>71</v>
      </c>
      <c r="B10" s="5" t="s">
        <v>71</v>
      </c>
      <c r="C10" s="5" t="s">
        <v>71</v>
      </c>
      <c r="D10" s="5" t="s">
        <v>71</v>
      </c>
      <c r="E10" s="5" t="s">
        <v>71</v>
      </c>
      <c r="F10" s="5" t="s">
        <v>71</v>
      </c>
    </row>
    <row r="11" spans="1:6" ht="15" customHeight="1">
      <c r="A11" s="5"/>
      <c r="B11" s="5"/>
      <c r="C11" s="5" t="s">
        <v>1</v>
      </c>
      <c r="D11" s="5" t="s">
        <v>1</v>
      </c>
      <c r="E11" s="5" t="s">
        <v>1</v>
      </c>
      <c r="F11" s="5" t="s">
        <v>1</v>
      </c>
    </row>
    <row r="12" spans="1:6" ht="15" customHeight="1">
      <c r="A12" s="8" t="s">
        <v>152</v>
      </c>
      <c r="B12" s="8" t="s">
        <v>277</v>
      </c>
      <c r="C12" s="8"/>
      <c r="D12" s="8"/>
      <c r="E12" s="8"/>
      <c r="F12" s="8"/>
    </row>
    <row r="13" spans="1:6" ht="15" customHeight="1">
      <c r="A13" s="5" t="s">
        <v>71</v>
      </c>
      <c r="B13" s="5" t="s">
        <v>71</v>
      </c>
      <c r="C13" s="5" t="s">
        <v>71</v>
      </c>
      <c r="D13" s="5" t="s">
        <v>71</v>
      </c>
      <c r="E13" s="5" t="s">
        <v>71</v>
      </c>
      <c r="F13" s="5" t="s">
        <v>71</v>
      </c>
    </row>
    <row r="14" spans="1:6" ht="15" customHeight="1">
      <c r="A14" s="5" t="s">
        <v>1</v>
      </c>
      <c r="B14" s="5" t="s">
        <v>1</v>
      </c>
      <c r="C14" s="5" t="s">
        <v>1</v>
      </c>
      <c r="D14" s="5" t="s">
        <v>1</v>
      </c>
      <c r="E14" s="5" t="s">
        <v>1</v>
      </c>
      <c r="F14" s="5" t="s">
        <v>1</v>
      </c>
    </row>
    <row r="15" spans="1:6" ht="15" customHeight="1">
      <c r="A15" s="8" t="s">
        <v>159</v>
      </c>
      <c r="B15" s="8" t="s">
        <v>278</v>
      </c>
      <c r="C15" s="8"/>
      <c r="D15" s="8"/>
      <c r="E15" s="8"/>
      <c r="F15" s="8"/>
    </row>
    <row r="16" spans="1:6" ht="15" customHeight="1">
      <c r="A16" s="5" t="s">
        <v>71</v>
      </c>
      <c r="B16" s="5" t="s">
        <v>71</v>
      </c>
      <c r="C16" s="5" t="s">
        <v>71</v>
      </c>
      <c r="D16" s="5" t="s">
        <v>71</v>
      </c>
      <c r="E16" s="5" t="s">
        <v>71</v>
      </c>
      <c r="F16" s="5" t="s">
        <v>71</v>
      </c>
    </row>
    <row r="17" spans="1:6" ht="15" customHeight="1">
      <c r="A17" s="5" t="s">
        <v>1</v>
      </c>
      <c r="B17" s="5" t="s">
        <v>1</v>
      </c>
      <c r="C17" s="5" t="s">
        <v>1</v>
      </c>
      <c r="D17" s="5" t="s">
        <v>1</v>
      </c>
      <c r="E17" s="5" t="s">
        <v>1</v>
      </c>
      <c r="F17" s="5" t="s">
        <v>1</v>
      </c>
    </row>
    <row r="18" spans="1:6" ht="15" customHeight="1">
      <c r="A18" s="8" t="s">
        <v>152</v>
      </c>
      <c r="B18" s="8" t="s">
        <v>279</v>
      </c>
      <c r="C18" s="8"/>
      <c r="D18" s="8"/>
      <c r="E18" s="8"/>
      <c r="F18" s="8"/>
    </row>
    <row r="19" spans="1:6" ht="15" customHeight="1">
      <c r="A19" s="5" t="s">
        <v>71</v>
      </c>
      <c r="B19" s="5" t="s">
        <v>71</v>
      </c>
      <c r="C19" s="5" t="s">
        <v>71</v>
      </c>
      <c r="D19" s="5" t="s">
        <v>71</v>
      </c>
      <c r="E19" s="5" t="s">
        <v>71</v>
      </c>
      <c r="F19" s="5" t="s">
        <v>71</v>
      </c>
    </row>
    <row r="20" spans="1:6" ht="15" customHeight="1">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fitToPage="1"/>
  </sheetPr>
  <dimension ref="A1:D14"/>
  <sheetViews>
    <sheetView workbookViewId="0">
      <selection sqref="A1:A2"/>
    </sheetView>
  </sheetViews>
  <sheetFormatPr defaultRowHeight="12.5"/>
  <cols>
    <col min="1" max="1" width="6.81640625" customWidth="1"/>
    <col min="2" max="2" width="53.1796875" customWidth="1"/>
    <col min="3" max="3" width="24" customWidth="1"/>
    <col min="4" max="4" width="20.54296875" customWidth="1"/>
  </cols>
  <sheetData>
    <row r="1" spans="1:4" ht="15" customHeight="1">
      <c r="A1" s="42" t="s">
        <v>10</v>
      </c>
      <c r="B1" s="42" t="s">
        <v>122</v>
      </c>
      <c r="C1" s="42" t="s">
        <v>280</v>
      </c>
      <c r="D1" s="42"/>
    </row>
    <row r="2" spans="1:4" ht="15" customHeight="1">
      <c r="A2" s="42"/>
      <c r="B2" s="42"/>
      <c r="C2" s="7" t="s">
        <v>281</v>
      </c>
      <c r="D2" s="7" t="s">
        <v>282</v>
      </c>
    </row>
    <row r="3" spans="1:4" ht="15" customHeight="1">
      <c r="A3" s="5" t="s">
        <v>13</v>
      </c>
      <c r="B3" s="5" t="s">
        <v>283</v>
      </c>
      <c r="C3" s="5" t="s">
        <v>1</v>
      </c>
      <c r="D3" s="5" t="s">
        <v>1</v>
      </c>
    </row>
    <row r="4" spans="1:4" ht="15" customHeight="1">
      <c r="A4" s="5" t="s">
        <v>71</v>
      </c>
      <c r="B4" s="5" t="s">
        <v>71</v>
      </c>
      <c r="C4" s="5" t="s">
        <v>71</v>
      </c>
      <c r="D4" s="5" t="s">
        <v>71</v>
      </c>
    </row>
    <row r="5" spans="1:4" ht="15" customHeight="1">
      <c r="A5" s="5"/>
      <c r="B5" s="5"/>
      <c r="C5" s="5" t="s">
        <v>1</v>
      </c>
      <c r="D5" s="5" t="s">
        <v>1</v>
      </c>
    </row>
    <row r="6" spans="1:4" ht="15" customHeight="1">
      <c r="A6" s="5" t="s">
        <v>101</v>
      </c>
      <c r="B6" s="5" t="s">
        <v>284</v>
      </c>
      <c r="C6" s="5" t="s">
        <v>1</v>
      </c>
      <c r="D6" s="5" t="s">
        <v>1</v>
      </c>
    </row>
    <row r="7" spans="1:4" ht="15" customHeight="1">
      <c r="A7" s="5" t="s">
        <v>71</v>
      </c>
      <c r="B7" s="5" t="s">
        <v>71</v>
      </c>
      <c r="C7" s="5" t="s">
        <v>71</v>
      </c>
      <c r="D7" s="5" t="s">
        <v>71</v>
      </c>
    </row>
    <row r="8" spans="1:4" ht="15" customHeight="1">
      <c r="A8" s="5"/>
      <c r="B8" s="5"/>
      <c r="C8" s="5" t="s">
        <v>1</v>
      </c>
      <c r="D8" s="5" t="s">
        <v>1</v>
      </c>
    </row>
    <row r="9" spans="1:4" ht="15" customHeight="1">
      <c r="A9" s="5" t="s">
        <v>149</v>
      </c>
      <c r="B9" s="5" t="s">
        <v>285</v>
      </c>
      <c r="C9" s="5" t="s">
        <v>1</v>
      </c>
      <c r="D9" s="5" t="s">
        <v>1</v>
      </c>
    </row>
    <row r="10" spans="1:4" ht="15" customHeight="1">
      <c r="A10" s="5" t="s">
        <v>71</v>
      </c>
      <c r="B10" s="5" t="s">
        <v>71</v>
      </c>
      <c r="C10" s="5" t="s">
        <v>71</v>
      </c>
      <c r="D10" s="5" t="s">
        <v>71</v>
      </c>
    </row>
    <row r="11" spans="1:4" ht="15" customHeight="1">
      <c r="A11" s="5"/>
      <c r="B11" s="5"/>
      <c r="C11" s="5" t="s">
        <v>1</v>
      </c>
      <c r="D11" s="5" t="s">
        <v>1</v>
      </c>
    </row>
    <row r="12" spans="1:4" ht="15" customHeight="1">
      <c r="A12" s="5" t="s">
        <v>152</v>
      </c>
      <c r="B12" s="5" t="s">
        <v>286</v>
      </c>
      <c r="C12" s="5" t="s">
        <v>1</v>
      </c>
      <c r="D12" s="5" t="s">
        <v>1</v>
      </c>
    </row>
    <row r="13" spans="1:4" ht="15" customHeight="1">
      <c r="A13" s="5" t="s">
        <v>71</v>
      </c>
      <c r="B13" s="5" t="s">
        <v>71</v>
      </c>
      <c r="C13" s="5" t="s">
        <v>71</v>
      </c>
      <c r="D13" s="5" t="s">
        <v>71</v>
      </c>
    </row>
    <row r="14" spans="1:4" ht="15" customHeight="1">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autoPageBreaks="0" fitToPage="1"/>
  </sheetPr>
  <dimension ref="A1:G24"/>
  <sheetViews>
    <sheetView workbookViewId="0">
      <selection sqref="A1:A2"/>
    </sheetView>
  </sheetViews>
  <sheetFormatPr defaultRowHeight="12.5"/>
  <cols>
    <col min="1" max="1" width="6.81640625" customWidth="1"/>
    <col min="2" max="2" width="29.54296875" customWidth="1"/>
    <col min="3" max="7" width="14.1796875" customWidth="1"/>
  </cols>
  <sheetData>
    <row r="1" spans="1:7" ht="15" customHeight="1">
      <c r="A1" s="42" t="s">
        <v>10</v>
      </c>
      <c r="B1" s="42" t="s">
        <v>64</v>
      </c>
      <c r="C1" s="42" t="s">
        <v>209</v>
      </c>
      <c r="D1" s="42"/>
      <c r="E1" s="42" t="s">
        <v>210</v>
      </c>
      <c r="F1" s="42"/>
      <c r="G1" s="42" t="s">
        <v>62</v>
      </c>
    </row>
    <row r="2" spans="1:7" ht="15" customHeight="1">
      <c r="A2" s="42"/>
      <c r="B2" s="42"/>
      <c r="C2" s="7" t="s">
        <v>281</v>
      </c>
      <c r="D2" s="7" t="s">
        <v>287</v>
      </c>
      <c r="E2" s="7" t="s">
        <v>281</v>
      </c>
      <c r="F2" s="7" t="s">
        <v>287</v>
      </c>
      <c r="G2" s="42"/>
    </row>
    <row r="3" spans="1:7" ht="15" customHeight="1">
      <c r="A3" s="8" t="s">
        <v>66</v>
      </c>
      <c r="B3" s="8" t="s">
        <v>67</v>
      </c>
      <c r="C3" s="8" t="s">
        <v>1</v>
      </c>
      <c r="D3" s="8" t="s">
        <v>1</v>
      </c>
      <c r="E3" s="8" t="s">
        <v>1</v>
      </c>
      <c r="F3" s="8" t="s">
        <v>1</v>
      </c>
      <c r="G3" s="8" t="s">
        <v>1</v>
      </c>
    </row>
    <row r="4" spans="1:7" ht="15" customHeight="1">
      <c r="A4" s="5" t="s">
        <v>1</v>
      </c>
      <c r="B4" s="5" t="s">
        <v>288</v>
      </c>
      <c r="C4" s="5" t="s">
        <v>1</v>
      </c>
      <c r="D4" s="5" t="s">
        <v>1</v>
      </c>
      <c r="E4" s="5" t="s">
        <v>1</v>
      </c>
      <c r="F4" s="5" t="s">
        <v>1</v>
      </c>
      <c r="G4" s="5" t="s">
        <v>1</v>
      </c>
    </row>
    <row r="5" spans="1:7" ht="15" customHeight="1">
      <c r="A5" s="5" t="s">
        <v>1</v>
      </c>
      <c r="B5" s="5" t="s">
        <v>72</v>
      </c>
      <c r="C5" s="5" t="s">
        <v>1</v>
      </c>
      <c r="D5" s="5" t="s">
        <v>1</v>
      </c>
      <c r="E5" s="5" t="s">
        <v>1</v>
      </c>
      <c r="F5" s="5" t="s">
        <v>1</v>
      </c>
      <c r="G5" s="5" t="s">
        <v>1</v>
      </c>
    </row>
    <row r="6" spans="1:7" ht="15" customHeight="1">
      <c r="A6" s="5" t="s">
        <v>1</v>
      </c>
      <c r="B6" s="5" t="s">
        <v>289</v>
      </c>
      <c r="C6" s="5" t="s">
        <v>1</v>
      </c>
      <c r="D6" s="5" t="s">
        <v>1</v>
      </c>
      <c r="E6" s="5" t="s">
        <v>1</v>
      </c>
      <c r="F6" s="5" t="s">
        <v>1</v>
      </c>
      <c r="G6" s="5" t="s">
        <v>1</v>
      </c>
    </row>
    <row r="7" spans="1:7" ht="15" customHeight="1">
      <c r="A7" s="8" t="s">
        <v>74</v>
      </c>
      <c r="B7" s="8" t="s">
        <v>75</v>
      </c>
      <c r="C7" s="8" t="s">
        <v>1</v>
      </c>
      <c r="D7" s="8" t="s">
        <v>1</v>
      </c>
      <c r="E7" s="8" t="s">
        <v>1</v>
      </c>
      <c r="F7" s="8" t="s">
        <v>1</v>
      </c>
      <c r="G7" s="8" t="s">
        <v>1</v>
      </c>
    </row>
    <row r="8" spans="1:7" ht="15" customHeight="1">
      <c r="A8" s="5" t="s">
        <v>71</v>
      </c>
      <c r="B8" s="5" t="s">
        <v>71</v>
      </c>
      <c r="C8" s="5" t="s">
        <v>71</v>
      </c>
      <c r="D8" s="5" t="s">
        <v>71</v>
      </c>
      <c r="E8" s="5" t="s">
        <v>71</v>
      </c>
      <c r="F8" s="5" t="s">
        <v>71</v>
      </c>
      <c r="G8" s="5" t="s">
        <v>71</v>
      </c>
    </row>
    <row r="9" spans="1:7" ht="15" customHeight="1">
      <c r="A9" s="8" t="s">
        <v>77</v>
      </c>
      <c r="B9" s="8" t="s">
        <v>81</v>
      </c>
      <c r="C9" s="8" t="s">
        <v>1</v>
      </c>
      <c r="D9" s="8" t="s">
        <v>1</v>
      </c>
      <c r="E9" s="8" t="s">
        <v>1</v>
      </c>
      <c r="F9" s="8" t="s">
        <v>1</v>
      </c>
      <c r="G9" s="8" t="s">
        <v>1</v>
      </c>
    </row>
    <row r="10" spans="1:7" ht="15" customHeight="1">
      <c r="A10" s="5" t="s">
        <v>71</v>
      </c>
      <c r="B10" s="5" t="s">
        <v>71</v>
      </c>
      <c r="C10" s="5" t="s">
        <v>71</v>
      </c>
      <c r="D10" s="5" t="s">
        <v>71</v>
      </c>
      <c r="E10" s="5" t="s">
        <v>71</v>
      </c>
      <c r="F10" s="5" t="s">
        <v>71</v>
      </c>
      <c r="G10" s="5" t="s">
        <v>71</v>
      </c>
    </row>
    <row r="11" spans="1:7" ht="15" customHeight="1">
      <c r="A11" s="8" t="s">
        <v>80</v>
      </c>
      <c r="B11" s="8" t="s">
        <v>84</v>
      </c>
      <c r="C11" s="8" t="s">
        <v>1</v>
      </c>
      <c r="D11" s="8" t="s">
        <v>1</v>
      </c>
      <c r="E11" s="8" t="s">
        <v>1</v>
      </c>
      <c r="F11" s="8" t="s">
        <v>1</v>
      </c>
      <c r="G11" s="8" t="s">
        <v>1</v>
      </c>
    </row>
    <row r="12" spans="1:7" ht="15" customHeight="1">
      <c r="A12" s="5" t="s">
        <v>71</v>
      </c>
      <c r="B12" s="5" t="s">
        <v>71</v>
      </c>
      <c r="C12" s="5" t="s">
        <v>71</v>
      </c>
      <c r="D12" s="5" t="s">
        <v>71</v>
      </c>
      <c r="E12" s="5" t="s">
        <v>71</v>
      </c>
      <c r="F12" s="5" t="s">
        <v>71</v>
      </c>
      <c r="G12" s="5" t="s">
        <v>71</v>
      </c>
    </row>
    <row r="13" spans="1:7" ht="15" customHeight="1">
      <c r="A13" s="8" t="s">
        <v>83</v>
      </c>
      <c r="B13" s="8" t="s">
        <v>90</v>
      </c>
      <c r="C13" s="8" t="s">
        <v>1</v>
      </c>
      <c r="D13" s="8" t="s">
        <v>1</v>
      </c>
      <c r="E13" s="8" t="s">
        <v>1</v>
      </c>
      <c r="F13" s="8" t="s">
        <v>1</v>
      </c>
      <c r="G13" s="8" t="s">
        <v>1</v>
      </c>
    </row>
    <row r="14" spans="1:7" ht="15" customHeight="1">
      <c r="A14" s="5" t="s">
        <v>71</v>
      </c>
      <c r="B14" s="5" t="s">
        <v>71</v>
      </c>
      <c r="C14" s="5" t="s">
        <v>71</v>
      </c>
      <c r="D14" s="5" t="s">
        <v>71</v>
      </c>
      <c r="E14" s="5" t="s">
        <v>71</v>
      </c>
      <c r="F14" s="5" t="s">
        <v>71</v>
      </c>
      <c r="G14" s="5" t="s">
        <v>71</v>
      </c>
    </row>
    <row r="15" spans="1:7" ht="15" customHeight="1">
      <c r="A15" s="8" t="s">
        <v>86</v>
      </c>
      <c r="B15" s="8" t="s">
        <v>93</v>
      </c>
      <c r="C15" s="8" t="s">
        <v>1</v>
      </c>
      <c r="D15" s="8" t="s">
        <v>1</v>
      </c>
      <c r="E15" s="8" t="s">
        <v>1</v>
      </c>
      <c r="F15" s="8" t="s">
        <v>1</v>
      </c>
      <c r="G15" s="8" t="s">
        <v>1</v>
      </c>
    </row>
    <row r="16" spans="1:7" ht="15" customHeight="1">
      <c r="A16" s="5" t="s">
        <v>71</v>
      </c>
      <c r="B16" s="5" t="s">
        <v>71</v>
      </c>
      <c r="C16" s="5" t="s">
        <v>71</v>
      </c>
      <c r="D16" s="5" t="s">
        <v>71</v>
      </c>
      <c r="E16" s="5" t="s">
        <v>71</v>
      </c>
      <c r="F16" s="5" t="s">
        <v>71</v>
      </c>
      <c r="G16" s="5" t="s">
        <v>71</v>
      </c>
    </row>
    <row r="17" spans="1:7" ht="15" customHeight="1">
      <c r="A17" s="8" t="s">
        <v>89</v>
      </c>
      <c r="B17" s="8" t="s">
        <v>96</v>
      </c>
      <c r="C17" s="8" t="s">
        <v>1</v>
      </c>
      <c r="D17" s="8" t="s">
        <v>1</v>
      </c>
      <c r="E17" s="8" t="s">
        <v>1</v>
      </c>
      <c r="F17" s="8" t="s">
        <v>1</v>
      </c>
      <c r="G17" s="8" t="s">
        <v>1</v>
      </c>
    </row>
    <row r="18" spans="1:7" ht="15" customHeight="1">
      <c r="A18" s="5" t="s">
        <v>71</v>
      </c>
      <c r="B18" s="5" t="s">
        <v>71</v>
      </c>
      <c r="C18" s="5" t="s">
        <v>71</v>
      </c>
      <c r="D18" s="5" t="s">
        <v>71</v>
      </c>
      <c r="E18" s="5" t="s">
        <v>71</v>
      </c>
      <c r="F18" s="5" t="s">
        <v>71</v>
      </c>
      <c r="G18" s="5" t="s">
        <v>71</v>
      </c>
    </row>
    <row r="19" spans="1:7" ht="15" customHeight="1">
      <c r="A19" s="8" t="s">
        <v>92</v>
      </c>
      <c r="B19" s="8" t="s">
        <v>99</v>
      </c>
      <c r="C19" s="8" t="s">
        <v>1</v>
      </c>
      <c r="D19" s="8" t="s">
        <v>1</v>
      </c>
      <c r="E19" s="8" t="s">
        <v>1</v>
      </c>
      <c r="F19" s="8" t="s">
        <v>1</v>
      </c>
      <c r="G19" s="8" t="s">
        <v>1</v>
      </c>
    </row>
    <row r="20" spans="1:7" ht="15" customHeight="1">
      <c r="A20" s="5" t="s">
        <v>1</v>
      </c>
      <c r="B20" s="5" t="s">
        <v>102</v>
      </c>
      <c r="C20" s="5" t="s">
        <v>1</v>
      </c>
      <c r="D20" s="5" t="s">
        <v>1</v>
      </c>
      <c r="E20" s="5" t="s">
        <v>1</v>
      </c>
      <c r="F20" s="5" t="s">
        <v>1</v>
      </c>
      <c r="G20" s="5" t="s">
        <v>1</v>
      </c>
    </row>
    <row r="21" spans="1:7" ht="15" customHeight="1">
      <c r="A21" s="8" t="s">
        <v>104</v>
      </c>
      <c r="B21" s="8" t="s">
        <v>108</v>
      </c>
      <c r="C21" s="8" t="s">
        <v>1</v>
      </c>
      <c r="D21" s="8" t="s">
        <v>1</v>
      </c>
      <c r="E21" s="8" t="s">
        <v>1</v>
      </c>
      <c r="F21" s="8" t="s">
        <v>1</v>
      </c>
      <c r="G21" s="8" t="s">
        <v>1</v>
      </c>
    </row>
    <row r="22" spans="1:7" ht="15" customHeight="1">
      <c r="A22" s="5" t="s">
        <v>71</v>
      </c>
      <c r="B22" s="5" t="s">
        <v>71</v>
      </c>
      <c r="C22" s="5" t="s">
        <v>71</v>
      </c>
      <c r="D22" s="5" t="s">
        <v>71</v>
      </c>
      <c r="E22" s="5" t="s">
        <v>71</v>
      </c>
      <c r="F22" s="5" t="s">
        <v>71</v>
      </c>
      <c r="G22" s="5" t="s">
        <v>71</v>
      </c>
    </row>
    <row r="23" spans="1:7" ht="15" customHeight="1">
      <c r="A23" s="8" t="s">
        <v>107</v>
      </c>
      <c r="B23" s="8" t="s">
        <v>111</v>
      </c>
      <c r="C23" s="8" t="s">
        <v>1</v>
      </c>
      <c r="D23" s="8" t="s">
        <v>1</v>
      </c>
      <c r="E23" s="8" t="s">
        <v>1</v>
      </c>
      <c r="F23" s="8" t="s">
        <v>1</v>
      </c>
      <c r="G23" s="8" t="s">
        <v>1</v>
      </c>
    </row>
    <row r="24" spans="1:7" ht="15" customHeight="1">
      <c r="A24" s="8" t="s">
        <v>110</v>
      </c>
      <c r="B24" s="8" t="s">
        <v>114</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hl1zfHJni8AemjfOj5g0jA+tyNZsUrENfyO5h7cp32A=</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sE3XxSz07Aq1754IoTNIddHUC+GrQe+kdLnnh99PDz0=</DigestValue>
    </Reference>
  </SignedInfo>
  <SignatureValue>eXvuZ0Z2jJ9aZCFhzyjWklQYMscmcHGuWFnGxPKKv95qAii0N/seUMuC+GSv6sJ55xTOlPjp5xQb
fovYdbGgIrqyZcsUBp9tyuXaiox7+ctg3DSV/H9g1NC0JyJEW9VgVqGMrXpGi6kpt+29uBSgOmoe
/OvPh2bat5Lu9rypzz1hASZ/bmdYy4G0Ns3pcVDZ5wDuyI8uQvXRP188op6AFiInEDWizWrsEktH
hntSvEOZ5EWa9IcSLf0ELe9vu5Ip7CYxAKHi/8qwiFDmnk8EkIkQdPytsw+rmcSLg4snDBnhimNu
DUPjaw7QIVHdO8TTIQ74hpM6rSX6veelSmBNVQ==</SignatureValue>
  <KeyInfo>
    <X509Data>
      <X509Certificate>MIIFbTCCBFWgAwIBAgIQVAEBBEof7q1jTrHo18sEPjANBgkqhkiG9w0BAQsFADB1MQswCQYDVQQGEwJWTjEYMBYGA1UECgwPRlBUIENPUlBPUkFUSU9OMR8wHQYDVQQLDBZGUFQgSVMgQ09NUEFOWSBMSU1JVEVEMSswKQYDVQQDDCJGUFQgQ2VydGlmaWNhdGlvbiBBdXRob3JpdHkgU0hBMjU2MB4XDTI1MDMyMTEwMzY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7MYSIcq6A4gRqxKU8vlJj9hrKaO3cZN1DaeP7nw6yl9V4H0a0skDw+aRZCn3d/e/0dC9LXbmjK8y1U0GNXd0hGXK61yTefeC3iBmtJmivOuK68ghaQasMZAlm9L+lDOCwSzI0YK2NnpW0qBKVwlHbqlOBFE92gYwh+b9R6UUC9oqZwm7T3Ojj2YN7N6ConEVadLNz1VLf9fnLohIfnP51s8G8IhToXwjgBXeGmwonj5zwJcaELjkpyN12wJeyoAl+FUHZsiz6Od60C2zA6qKM5It8QvDXujT+WRu0D5Xnq5z5lqARH55ho+w+Tka2/DeSa+bBa6nre7Va9GFeDbIN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LU/6/jSbNvjfzdO7IQuTZ5Y+e+TMA4GA1UdDwEB/wQEAwIE8DANBgkqhkiG9w0BAQsFAAOCAQEAIRT2RnH3jtyCAEi7/OVMF7QJ/KeXL1QN0sy1LXtAiieUVBIJ3pdK7VcFZabPNh6ch3vhUvrACZXydYGD6VjSJ7MIqBB3aUBTYxxkF+c093IGMFZxfdJW+1HJU98r0v1A0csgPXs6YVOc7V4aSGEQsEj60nC6du4HbXsoCNABmuWG3xjNP1/Ga69jmMgrqKxxwb8cD3x01os96iv4JEd9iUy8uZfus0kPS6iws0s98pYeUQEdvEQf6HdtOnyTMF7Xp1yft8DMqY+GPfS1wefIVEu/0dTDpkaVbhht/p6IhadfNXO8luR+YfveYYLK6Wn+7vr3+PD8kOqyv2eykWjj0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XgwbH1hE78/dlphBvgHWczi3NlI5vHvn0kt6ntpQkK8=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U1usSr6nUaLvnILgbkLZ19wLZen2Cgp13g/AH6tw2gY=</DigestValue>
      </Reference>
      <Reference URI="/xl/comments10.xml?ContentType=application/vnd.openxmlformats-officedocument.spreadsheetml.comments+xml">
        <DigestMethod Algorithm="http://www.w3.org/2001/04/xmlenc#sha256"/>
        <DigestValue>upLDzqds7sVLH4XRN0sOsfL2PXKDbkLYFpyKVANPYso=</DigestValue>
      </Reference>
      <Reference URI="/xl/comments11.xml?ContentType=application/vnd.openxmlformats-officedocument.spreadsheetml.comments+xml">
        <DigestMethod Algorithm="http://www.w3.org/2001/04/xmlenc#sha256"/>
        <DigestValue>EU2UJo+iTkkr3BB5DcyPJNGtM4kdjaltFtl9L3pKYII=</DigestValue>
      </Reference>
      <Reference URI="/xl/comments2.xml?ContentType=application/vnd.openxmlformats-officedocument.spreadsheetml.comments+xml">
        <DigestMethod Algorithm="http://www.w3.org/2001/04/xmlenc#sha256"/>
        <DigestValue>cNVR+AR0ZqkGJ1D/ME/ChH8c4gjebsB5uHfZ091hJWQ=</DigestValue>
      </Reference>
      <Reference URI="/xl/comments3.xml?ContentType=application/vnd.openxmlformats-officedocument.spreadsheetml.comments+xml">
        <DigestMethod Algorithm="http://www.w3.org/2001/04/xmlenc#sha256"/>
        <DigestValue>C1+Wwz4d+qeT50dXRX/YVNv4x0EoK4CkSdbR16Pw29o=</DigestValue>
      </Reference>
      <Reference URI="/xl/comments4.xml?ContentType=application/vnd.openxmlformats-officedocument.spreadsheetml.comments+xml">
        <DigestMethod Algorithm="http://www.w3.org/2001/04/xmlenc#sha256"/>
        <DigestValue>Qco4JU3SrTTuQlz3wHxUaJSrATJ2AdDxM71tiQwhPf8=</DigestValue>
      </Reference>
      <Reference URI="/xl/comments5.xml?ContentType=application/vnd.openxmlformats-officedocument.spreadsheetml.comments+xml">
        <DigestMethod Algorithm="http://www.w3.org/2001/04/xmlenc#sha256"/>
        <DigestValue>9BUfPNJ3U3lxmvXJejFu14pzMtn0sM3NspyUQW82KQI=</DigestValue>
      </Reference>
      <Reference URI="/xl/comments6.xml?ContentType=application/vnd.openxmlformats-officedocument.spreadsheetml.comments+xml">
        <DigestMethod Algorithm="http://www.w3.org/2001/04/xmlenc#sha256"/>
        <DigestValue>kzhJwxOWmpjf85nBGaobLIioooVDA3yO65D9ByNo83M=</DigestValue>
      </Reference>
      <Reference URI="/xl/comments7.xml?ContentType=application/vnd.openxmlformats-officedocument.spreadsheetml.comments+xml">
        <DigestMethod Algorithm="http://www.w3.org/2001/04/xmlenc#sha256"/>
        <DigestValue>vfEdoRFSFkj0opebKBIuCI0KUYQH77EuTC9S03IPAIo=</DigestValue>
      </Reference>
      <Reference URI="/xl/comments8.xml?ContentType=application/vnd.openxmlformats-officedocument.spreadsheetml.comments+xml">
        <DigestMethod Algorithm="http://www.w3.org/2001/04/xmlenc#sha256"/>
        <DigestValue>ikWm93UfFDL8E6pQ7ouQIxjZ/t6veUFjjS1+pQlHbeI=</DigestValue>
      </Reference>
      <Reference URI="/xl/comments9.xml?ContentType=application/vnd.openxmlformats-officedocument.spreadsheetml.comments+xml">
        <DigestMethod Algorithm="http://www.w3.org/2001/04/xmlenc#sha256"/>
        <DigestValue>jO/U5SGFYBTBoGCt6heZf4WEl2PhwZoF7fdVq4ADNSk=</DigestValue>
      </Reference>
      <Reference URI="/xl/drawings/vmlDrawing1.vml?ContentType=application/vnd.openxmlformats-officedocument.vmlDrawing">
        <DigestMethod Algorithm="http://www.w3.org/2001/04/xmlenc#sha256"/>
        <DigestValue>IC7qlzVvQZ0MIQ/LAsJu/WZ1AE1u4NJqYGlsgpM/vcY=</DigestValue>
      </Reference>
      <Reference URI="/xl/drawings/vmlDrawing10.vml?ContentType=application/vnd.openxmlformats-officedocument.vmlDrawing">
        <DigestMethod Algorithm="http://www.w3.org/2001/04/xmlenc#sha256"/>
        <DigestValue>C6z0l+37rDxcNQIa8e7XIPHbu3qopbZgiU5b0IVdfx0=</DigestValue>
      </Reference>
      <Reference URI="/xl/drawings/vmlDrawing11.vml?ContentType=application/vnd.openxmlformats-officedocument.vmlDrawing">
        <DigestMethod Algorithm="http://www.w3.org/2001/04/xmlenc#sha256"/>
        <DigestValue>70IZr0LO5STKZ8WKtztYehKTV0WQidGcmqDTjGQovfI=</DigestValue>
      </Reference>
      <Reference URI="/xl/drawings/vmlDrawing2.vml?ContentType=application/vnd.openxmlformats-officedocument.vmlDrawing">
        <DigestMethod Algorithm="http://www.w3.org/2001/04/xmlenc#sha256"/>
        <DigestValue>xPd4FCYoEfu8MwZLvuQ8PM5kWcXL0cbLFTmF+R7zK3A=</DigestValue>
      </Reference>
      <Reference URI="/xl/drawings/vmlDrawing3.vml?ContentType=application/vnd.openxmlformats-officedocument.vmlDrawing">
        <DigestMethod Algorithm="http://www.w3.org/2001/04/xmlenc#sha256"/>
        <DigestValue>sD7x0QgR9o82wqDdVv/dFr8xtbHfmS/nZYskUynP/0o=</DigestValue>
      </Reference>
      <Reference URI="/xl/drawings/vmlDrawing4.vml?ContentType=application/vnd.openxmlformats-officedocument.vmlDrawing">
        <DigestMethod Algorithm="http://www.w3.org/2001/04/xmlenc#sha256"/>
        <DigestValue>GBDPYdqvgHVWq+XUzXW4Z9LJorCoU+zGxlLBfXL52LI=</DigestValue>
      </Reference>
      <Reference URI="/xl/drawings/vmlDrawing5.vml?ContentType=application/vnd.openxmlformats-officedocument.vmlDrawing">
        <DigestMethod Algorithm="http://www.w3.org/2001/04/xmlenc#sha256"/>
        <DigestValue>qqg7KekuJab1uog09GgXOrewZR7w0GyKnkVmgm7nk0I=</DigestValue>
      </Reference>
      <Reference URI="/xl/drawings/vmlDrawing6.vml?ContentType=application/vnd.openxmlformats-officedocument.vmlDrawing">
        <DigestMethod Algorithm="http://www.w3.org/2001/04/xmlenc#sha256"/>
        <DigestValue>mBoFEKYxYZ9GLHl/pgDiZCMBCw7XsTuXcQ26+orWfMI=</DigestValue>
      </Reference>
      <Reference URI="/xl/drawings/vmlDrawing7.vml?ContentType=application/vnd.openxmlformats-officedocument.vmlDrawing">
        <DigestMethod Algorithm="http://www.w3.org/2001/04/xmlenc#sha256"/>
        <DigestValue>mD6Ym1SUTZ6eCc0JUN7nIZ1RnhncYLZOLgSOeQBvVfI=</DigestValue>
      </Reference>
      <Reference URI="/xl/drawings/vmlDrawing8.vml?ContentType=application/vnd.openxmlformats-officedocument.vmlDrawing">
        <DigestMethod Algorithm="http://www.w3.org/2001/04/xmlenc#sha256"/>
        <DigestValue>HWVoOJ2jvG1iVD+tVT4ef34E7QfK4A3hUP1CF8KaTqU=</DigestValue>
      </Reference>
      <Reference URI="/xl/drawings/vmlDrawing9.vml?ContentType=application/vnd.openxmlformats-officedocument.vmlDrawing">
        <DigestMethod Algorithm="http://www.w3.org/2001/04/xmlenc#sha256"/>
        <DigestValue>wJjuGhmvzYadQ1tbDarB5/iyz2ljllrXWvXoisVuqaM=</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aotC4+Nq3BmzdqYqxTaKKBW3YzC7upSzQCY8gFuMzYI=</DigestValue>
      </Reference>
      <Reference URI="/xl/styles.xml?ContentType=application/vnd.openxmlformats-officedocument.spreadsheetml.styles+xml">
        <DigestMethod Algorithm="http://www.w3.org/2001/04/xmlenc#sha256"/>
        <DigestValue>QNjh7u464cnRKu47T8UZa1np+msp69XUFp4MdzXGeDI=</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IHNsFr1n7ZrGfg9oqC572cxtvQh8saq/sxz4GdFL0Xc=</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+Dhe1NNfuLSMrc1Xq41YKu2uDfH+81WR4gX1cJxrkuU=</DigestValue>
      </Reference>
      <Reference URI="/xl/worksheets/sheet10.xml?ContentType=application/vnd.openxmlformats-officedocument.spreadsheetml.worksheet+xml">
        <DigestMethod Algorithm="http://www.w3.org/2001/04/xmlenc#sha256"/>
        <DigestValue>k8WrrFeA7okw0uk8LrEmnPhJ1W5iboDaGL21suLq6zk=</DigestValue>
      </Reference>
      <Reference URI="/xl/worksheets/sheet11.xml?ContentType=application/vnd.openxmlformats-officedocument.spreadsheetml.worksheet+xml">
        <DigestMethod Algorithm="http://www.w3.org/2001/04/xmlenc#sha256"/>
        <DigestValue>VBJhWC6plMgyedZ1NwBGLoAc4l3Q3+NU+KiFlr+qpag=</DigestValue>
      </Reference>
      <Reference URI="/xl/worksheets/sheet12.xml?ContentType=application/vnd.openxmlformats-officedocument.spreadsheetml.worksheet+xml">
        <DigestMethod Algorithm="http://www.w3.org/2001/04/xmlenc#sha256"/>
        <DigestValue>1A7ClSBsgdjjCAzCVPu88UKkyq/l8v/uFI1Zm+Oael0=</DigestValue>
      </Reference>
      <Reference URI="/xl/worksheets/sheet13.xml?ContentType=application/vnd.openxmlformats-officedocument.spreadsheetml.worksheet+xml">
        <DigestMethod Algorithm="http://www.w3.org/2001/04/xmlenc#sha256"/>
        <DigestValue>JgImWd65ev7SeRSN1H6Sknw38qORI9qFKiladqh3s5Q=</DigestValue>
      </Reference>
      <Reference URI="/xl/worksheets/sheet2.xml?ContentType=application/vnd.openxmlformats-officedocument.spreadsheetml.worksheet+xml">
        <DigestMethod Algorithm="http://www.w3.org/2001/04/xmlenc#sha256"/>
        <DigestValue>jgN+Dr6HsiV8A8cbmbw8HGyhPFf1UuL+RWEHruePnC4=</DigestValue>
      </Reference>
      <Reference URI="/xl/worksheets/sheet3.xml?ContentType=application/vnd.openxmlformats-officedocument.spreadsheetml.worksheet+xml">
        <DigestMethod Algorithm="http://www.w3.org/2001/04/xmlenc#sha256"/>
        <DigestValue>kls1YUA07PXhOzfnMtnOGU/TkFfMmtaC+7P/CuL/BUc=</DigestValue>
      </Reference>
      <Reference URI="/xl/worksheets/sheet4.xml?ContentType=application/vnd.openxmlformats-officedocument.spreadsheetml.worksheet+xml">
        <DigestMethod Algorithm="http://www.w3.org/2001/04/xmlenc#sha256"/>
        <DigestValue>mE+/yVpZfRBb5YQJgRr1Sy0vK0NkcwQMXh86Kf85F1g=</DigestValue>
      </Reference>
      <Reference URI="/xl/worksheets/sheet5.xml?ContentType=application/vnd.openxmlformats-officedocument.spreadsheetml.worksheet+xml">
        <DigestMethod Algorithm="http://www.w3.org/2001/04/xmlenc#sha256"/>
        <DigestValue>j6nUHqjcYmKlCud3zgwBhMig8F9yeE1TRGAJOxTuFZ4=</DigestValue>
      </Reference>
      <Reference URI="/xl/worksheets/sheet6.xml?ContentType=application/vnd.openxmlformats-officedocument.spreadsheetml.worksheet+xml">
        <DigestMethod Algorithm="http://www.w3.org/2001/04/xmlenc#sha256"/>
        <DigestValue>PPgB/ikiPyYmlpniAoKG8YNO5NcaFxzRfbuI3Ud8Z18=</DigestValue>
      </Reference>
      <Reference URI="/xl/worksheets/sheet7.xml?ContentType=application/vnd.openxmlformats-officedocument.spreadsheetml.worksheet+xml">
        <DigestMethod Algorithm="http://www.w3.org/2001/04/xmlenc#sha256"/>
        <DigestValue>n1A7m1ePjUd4xtIVN1b1b6qGtG2tpvCcE++z0RhRz3Q=</DigestValue>
      </Reference>
      <Reference URI="/xl/worksheets/sheet8.xml?ContentType=application/vnd.openxmlformats-officedocument.spreadsheetml.worksheet+xml">
        <DigestMethod Algorithm="http://www.w3.org/2001/04/xmlenc#sha256"/>
        <DigestValue>T09lbqRkheMn3gFAV/lFI5/EtVlTbf2YxhI7T/Ect/g=</DigestValue>
      </Reference>
      <Reference URI="/xl/worksheets/sheet9.xml?ContentType=application/vnd.openxmlformats-officedocument.spreadsheetml.worksheet+xml">
        <DigestMethod Algorithm="http://www.w3.org/2001/04/xmlenc#sha256"/>
        <DigestValue>6Vg504/Bllom7sJ3E5vCm4Dew8nn2+XLN0AtmULG3rg=</DigestValue>
      </Reference>
    </Manifest>
    <SignatureProperties>
      <SignatureProperty Id="idSignatureTime" Target="#idPackageSignature">
        <mdssi:SignatureTime xmlns:mdssi="http://schemas.openxmlformats.org/package/2006/digital-signature">
          <mdssi:Format>YYYY-MM-DDThh:mm:ssTZD</mdssi:Format>
          <mdssi:Value>2026-02-05T04:41:14Z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2026-02-05T04:41:14Z</xd:SigningTime>
          <xd:SigningCertificate>
            <xd:Cert>
              <xd:CertDigest>
                <DigestMethod Algorithm="http://www.w3.org/2001/04/xmlenc#sha256"/>
                <DigestValue>SJZh1XnsmJJuz5DKVtZMIE9NPjYTPv+t3yVqiLprUQM=</DigestValue>
              </xd:CertDigest>
              <xd:IssuerSerial>
                <X509IssuerName>CN=FPT Certification Authority SHA256, OU=FPT IS COMPANY LIMITED, O=FPT CORPORATION, C=VN</X509IssuerName>
                <X509SerialNumber>111660364565054216409129186670217462846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TDCCBDSgAwIBAgIQbBRvLxgk/Q8xP7K6zBmYJDANBgkqhkiG9w0BAQsFADCBozELMAkGA1UEBhMCVk4xMzAxBgNVBAoMKk1pbmlzdHJ5IG9mIEluZm9ybWF0aW9uIGFuZCBDb21tdW5pY2F0aW9uczE8MDoGA1UECwwzTmF0aW9uYWwgQ2VudHJlIG9mIERpZ2l0YWwgU2lnbmF0dXJlIEF1dGhlbnRpY2F0aW9uMSEwHwYDVQQDDBhWaWV0bmFtIE5hdGlvbmFsIFJvb3QgQ0EwHhcNMjUwMTA3MTMzMzMwWhcNMzAwMTA3MTMzMzMwWjB1MQswCQYDVQQGEwJWTjEYMBYGA1UECgwPRlBUIENPUlBPUkFUSU9OMR8wHQYDVQQLDBZGUFQgSVMgQ09NUEFOWSBMSU1JVEVEMSswKQYDVQQDDCJGUFQgQ2VydGlmaWNhdGlvbiBBdXRob3JpdHkgU0hBMjU2MIIBIjANBgkqhkiG9w0BAQEFAAOCAQ8AMIIBCgKCAQEAwTkaiT/XRLAf9zkYyDfwZN+3ToqLjS1zUUGoSDeb0Zi6uLK04REM4wLACCBcXB6i8asDUcKAmyPfO6KV02wxGkVJuA4fipxmoQ4axiisRjcVDJUxmx6709OkDwZeu5+Wpqb5mAI+4Vvsi3UUb0xBMjQDKtepWyiFMONa+WV0PT5Z7FI6e82y8ZMlaIBAim+eDiWUr0FKD0a8UnPBzDaRtYU8xcxRBECxrGqRJOkQZog+X1Jq8tqsBEkCzlwgfly0OKp1qkkyRYud3PJGi80YuL5nQCoGZQRGu6Ns33j4/e2CBalCMVgV7GUochXoAHNoCbTXrlQHzmhd6OkAUy1Wjw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IQjyncGrAGlwvgweocH1OobYB3SMEIGCCsGAQUFBwEBBDYwNDAyBggrBgEFBQcwAoYmaHR0cHM6Ly9yb290Y2EuZ292LnZuL2NydC92bnJjYTI1Ni5wN2IwEgYDVR0TAQH/BAgwBgEB/wIBADA3BgNVHR8EMDAuMCygKqAohiZodHRwczovL3Jvb3RjYS5nb3Yudm4vY3JsL3ZucmNhMjU2LmNybDANBgkqhkiG9w0BAQsFAAOCAgEAA2EwAMJEbyep1sKGJW1DgOBLlUVlPWz9pZC5D8tecRnpOWveS6JUuWAIrwwSpMMpS1vOjcI9J/2dbZNI8g5Jq4mbkP7oP4EwKf9fh4QF+lHj21gyzsEe9VP4/2gG1GkoEAXSOkWLuTrjW7PCM8z//jLxo+kIn5i1sC65eKtLhuyLgS847Dyrb5Z90gZZ3kpTICNBxpYlDqKJ9eXHSnGWp07V6toxPR0mdZxXXCgoBP7ERkERf6xztrdzRv35Sch5l5y4rlqz4HR4pZTkrzNqZt69dYwp2e7cxgpnD4kSbU9OtGXeANdpV89Oko+Iw4pgLpi7OYQvnmVjhILSfTEOPCW80im5qVAgLK4ndjGgzR4prO/kZMgtB4FjwJHjAH7Om1pKpVTT2KqAx2YQLftsFLXewsdEvjLlmimZ1A6BDA87fPkJESksPnXPEDqI8zb1+ElXIFXWX+1WyWO1QkG5z87GWZOZQhCQyyMzaq5G/DvVAO4Q1Uh5psRhioPc3YYTK9ZxHRcEUU3cSzMnN7KnbgG1DwCBk4CT6D7mtxFe1czhEB/97hI/eLuRvK9x1AS+zn1j+AOTqQn8eOzx7KYFqJI3s5AkFSEEuXRnEN7bBBteQt+jJqsRprjF9+pWvWVqqLMjsUfulK2odUp93ZO/0hjmoFvjWkzO268rMDBborE=</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ovHwIM3o7vhqyczQghgLGVb4c0kUIyYV4K2iWs3voNQ=</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0nnUQfQGk8mKGtGAxF490jhG+a+q3jc7N8gf4xJi36A=</DigestValue>
    </Reference>
  </SignedInfo>
  <SignatureValue>M7RDlWTSflTGGypkXgBqEwS4Y6wF9dEHUniZ99H0NuvrLAqZipE/9TWdjlsoMj1CSZn0zoOy+/qO
jycpcEf5BnqvSQT4HmHrWsOMnFgBRLnB2/RyqF3BcdMGqrtMEyg49gz27RQLWj4Ok9PEsOoc4MyA
H4lnfVwLgNkRHZH+9WrRyOhhb664wVcKGP0irSF+Dty1KDMtJSVFlATdpDP6oR4eMPOJrnFNSsRb
EYFM7ZeYXt2nu7Ck5XiRcB7/Lkha+NvwW/ea2q1SprTYJJnS1YstYy8BDJJ+JZFpqCufRrooeGBZ
eOyrgoTSXB4h4UM4cfsYHuG6xHbKY0GaviUP5w==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XgwbH1hE78/dlphBvgHWczi3NlI5vHvn0kt6ntpQkK8=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U1usSr6nUaLvnILgbkLZ19wLZen2Cgp13g/AH6tw2gY=</DigestValue>
      </Reference>
      <Reference URI="/xl/comments10.xml?ContentType=application/vnd.openxmlformats-officedocument.spreadsheetml.comments+xml">
        <DigestMethod Algorithm="http://www.w3.org/2001/04/xmlenc#sha256"/>
        <DigestValue>upLDzqds7sVLH4XRN0sOsfL2PXKDbkLYFpyKVANPYso=</DigestValue>
      </Reference>
      <Reference URI="/xl/comments11.xml?ContentType=application/vnd.openxmlformats-officedocument.spreadsheetml.comments+xml">
        <DigestMethod Algorithm="http://www.w3.org/2001/04/xmlenc#sha256"/>
        <DigestValue>EU2UJo+iTkkr3BB5DcyPJNGtM4kdjaltFtl9L3pKYII=</DigestValue>
      </Reference>
      <Reference URI="/xl/comments2.xml?ContentType=application/vnd.openxmlformats-officedocument.spreadsheetml.comments+xml">
        <DigestMethod Algorithm="http://www.w3.org/2001/04/xmlenc#sha256"/>
        <DigestValue>cNVR+AR0ZqkGJ1D/ME/ChH8c4gjebsB5uHfZ091hJWQ=</DigestValue>
      </Reference>
      <Reference URI="/xl/comments3.xml?ContentType=application/vnd.openxmlformats-officedocument.spreadsheetml.comments+xml">
        <DigestMethod Algorithm="http://www.w3.org/2001/04/xmlenc#sha256"/>
        <DigestValue>C1+Wwz4d+qeT50dXRX/YVNv4x0EoK4CkSdbR16Pw29o=</DigestValue>
      </Reference>
      <Reference URI="/xl/comments4.xml?ContentType=application/vnd.openxmlformats-officedocument.spreadsheetml.comments+xml">
        <DigestMethod Algorithm="http://www.w3.org/2001/04/xmlenc#sha256"/>
        <DigestValue>Qco4JU3SrTTuQlz3wHxUaJSrATJ2AdDxM71tiQwhPf8=</DigestValue>
      </Reference>
      <Reference URI="/xl/comments5.xml?ContentType=application/vnd.openxmlformats-officedocument.spreadsheetml.comments+xml">
        <DigestMethod Algorithm="http://www.w3.org/2001/04/xmlenc#sha256"/>
        <DigestValue>9BUfPNJ3U3lxmvXJejFu14pzMtn0sM3NspyUQW82KQI=</DigestValue>
      </Reference>
      <Reference URI="/xl/comments6.xml?ContentType=application/vnd.openxmlformats-officedocument.spreadsheetml.comments+xml">
        <DigestMethod Algorithm="http://www.w3.org/2001/04/xmlenc#sha256"/>
        <DigestValue>kzhJwxOWmpjf85nBGaobLIioooVDA3yO65D9ByNo83M=</DigestValue>
      </Reference>
      <Reference URI="/xl/comments7.xml?ContentType=application/vnd.openxmlformats-officedocument.spreadsheetml.comments+xml">
        <DigestMethod Algorithm="http://www.w3.org/2001/04/xmlenc#sha256"/>
        <DigestValue>vfEdoRFSFkj0opebKBIuCI0KUYQH77EuTC9S03IPAIo=</DigestValue>
      </Reference>
      <Reference URI="/xl/comments8.xml?ContentType=application/vnd.openxmlformats-officedocument.spreadsheetml.comments+xml">
        <DigestMethod Algorithm="http://www.w3.org/2001/04/xmlenc#sha256"/>
        <DigestValue>ikWm93UfFDL8E6pQ7ouQIxjZ/t6veUFjjS1+pQlHbeI=</DigestValue>
      </Reference>
      <Reference URI="/xl/comments9.xml?ContentType=application/vnd.openxmlformats-officedocument.spreadsheetml.comments+xml">
        <DigestMethod Algorithm="http://www.w3.org/2001/04/xmlenc#sha256"/>
        <DigestValue>jO/U5SGFYBTBoGCt6heZf4WEl2PhwZoF7fdVq4ADNSk=</DigestValue>
      </Reference>
      <Reference URI="/xl/drawings/vmlDrawing1.vml?ContentType=application/vnd.openxmlformats-officedocument.vmlDrawing">
        <DigestMethod Algorithm="http://www.w3.org/2001/04/xmlenc#sha256"/>
        <DigestValue>IC7qlzVvQZ0MIQ/LAsJu/WZ1AE1u4NJqYGlsgpM/vcY=</DigestValue>
      </Reference>
      <Reference URI="/xl/drawings/vmlDrawing10.vml?ContentType=application/vnd.openxmlformats-officedocument.vmlDrawing">
        <DigestMethod Algorithm="http://www.w3.org/2001/04/xmlenc#sha256"/>
        <DigestValue>C6z0l+37rDxcNQIa8e7XIPHbu3qopbZgiU5b0IVdfx0=</DigestValue>
      </Reference>
      <Reference URI="/xl/drawings/vmlDrawing11.vml?ContentType=application/vnd.openxmlformats-officedocument.vmlDrawing">
        <DigestMethod Algorithm="http://www.w3.org/2001/04/xmlenc#sha256"/>
        <DigestValue>70IZr0LO5STKZ8WKtztYehKTV0WQidGcmqDTjGQovfI=</DigestValue>
      </Reference>
      <Reference URI="/xl/drawings/vmlDrawing2.vml?ContentType=application/vnd.openxmlformats-officedocument.vmlDrawing">
        <DigestMethod Algorithm="http://www.w3.org/2001/04/xmlenc#sha256"/>
        <DigestValue>xPd4FCYoEfu8MwZLvuQ8PM5kWcXL0cbLFTmF+R7zK3A=</DigestValue>
      </Reference>
      <Reference URI="/xl/drawings/vmlDrawing3.vml?ContentType=application/vnd.openxmlformats-officedocument.vmlDrawing">
        <DigestMethod Algorithm="http://www.w3.org/2001/04/xmlenc#sha256"/>
        <DigestValue>sD7x0QgR9o82wqDdVv/dFr8xtbHfmS/nZYskUynP/0o=</DigestValue>
      </Reference>
      <Reference URI="/xl/drawings/vmlDrawing4.vml?ContentType=application/vnd.openxmlformats-officedocument.vmlDrawing">
        <DigestMethod Algorithm="http://www.w3.org/2001/04/xmlenc#sha256"/>
        <DigestValue>GBDPYdqvgHVWq+XUzXW4Z9LJorCoU+zGxlLBfXL52LI=</DigestValue>
      </Reference>
      <Reference URI="/xl/drawings/vmlDrawing5.vml?ContentType=application/vnd.openxmlformats-officedocument.vmlDrawing">
        <DigestMethod Algorithm="http://www.w3.org/2001/04/xmlenc#sha256"/>
        <DigestValue>qqg7KekuJab1uog09GgXOrewZR7w0GyKnkVmgm7nk0I=</DigestValue>
      </Reference>
      <Reference URI="/xl/drawings/vmlDrawing6.vml?ContentType=application/vnd.openxmlformats-officedocument.vmlDrawing">
        <DigestMethod Algorithm="http://www.w3.org/2001/04/xmlenc#sha256"/>
        <DigestValue>mBoFEKYxYZ9GLHl/pgDiZCMBCw7XsTuXcQ26+orWfMI=</DigestValue>
      </Reference>
      <Reference URI="/xl/drawings/vmlDrawing7.vml?ContentType=application/vnd.openxmlformats-officedocument.vmlDrawing">
        <DigestMethod Algorithm="http://www.w3.org/2001/04/xmlenc#sha256"/>
        <DigestValue>mD6Ym1SUTZ6eCc0JUN7nIZ1RnhncYLZOLgSOeQBvVfI=</DigestValue>
      </Reference>
      <Reference URI="/xl/drawings/vmlDrawing8.vml?ContentType=application/vnd.openxmlformats-officedocument.vmlDrawing">
        <DigestMethod Algorithm="http://www.w3.org/2001/04/xmlenc#sha256"/>
        <DigestValue>HWVoOJ2jvG1iVD+tVT4ef34E7QfK4A3hUP1CF8KaTqU=</DigestValue>
      </Reference>
      <Reference URI="/xl/drawings/vmlDrawing9.vml?ContentType=application/vnd.openxmlformats-officedocument.vmlDrawing">
        <DigestMethod Algorithm="http://www.w3.org/2001/04/xmlenc#sha256"/>
        <DigestValue>wJjuGhmvzYadQ1tbDarB5/iyz2ljllrXWvXoisVuqaM=</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aotC4+Nq3BmzdqYqxTaKKBW3YzC7upSzQCY8gFuMzYI=</DigestValue>
      </Reference>
      <Reference URI="/xl/styles.xml?ContentType=application/vnd.openxmlformats-officedocument.spreadsheetml.styles+xml">
        <DigestMethod Algorithm="http://www.w3.org/2001/04/xmlenc#sha256"/>
        <DigestValue>QNjh7u464cnRKu47T8UZa1np+msp69XUFp4MdzXGeDI=</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IHNsFr1n7ZrGfg9oqC572cxtvQh8saq/sxz4GdFL0Xc=</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+Dhe1NNfuLSMrc1Xq41YKu2uDfH+81WR4gX1cJxrkuU=</DigestValue>
      </Reference>
      <Reference URI="/xl/worksheets/sheet10.xml?ContentType=application/vnd.openxmlformats-officedocument.spreadsheetml.worksheet+xml">
        <DigestMethod Algorithm="http://www.w3.org/2001/04/xmlenc#sha256"/>
        <DigestValue>k8WrrFeA7okw0uk8LrEmnPhJ1W5iboDaGL21suLq6zk=</DigestValue>
      </Reference>
      <Reference URI="/xl/worksheets/sheet11.xml?ContentType=application/vnd.openxmlformats-officedocument.spreadsheetml.worksheet+xml">
        <DigestMethod Algorithm="http://www.w3.org/2001/04/xmlenc#sha256"/>
        <DigestValue>VBJhWC6plMgyedZ1NwBGLoAc4l3Q3+NU+KiFlr+qpag=</DigestValue>
      </Reference>
      <Reference URI="/xl/worksheets/sheet12.xml?ContentType=application/vnd.openxmlformats-officedocument.spreadsheetml.worksheet+xml">
        <DigestMethod Algorithm="http://www.w3.org/2001/04/xmlenc#sha256"/>
        <DigestValue>1A7ClSBsgdjjCAzCVPu88UKkyq/l8v/uFI1Zm+Oael0=</DigestValue>
      </Reference>
      <Reference URI="/xl/worksheets/sheet13.xml?ContentType=application/vnd.openxmlformats-officedocument.spreadsheetml.worksheet+xml">
        <DigestMethod Algorithm="http://www.w3.org/2001/04/xmlenc#sha256"/>
        <DigestValue>JgImWd65ev7SeRSN1H6Sknw38qORI9qFKiladqh3s5Q=</DigestValue>
      </Reference>
      <Reference URI="/xl/worksheets/sheet2.xml?ContentType=application/vnd.openxmlformats-officedocument.spreadsheetml.worksheet+xml">
        <DigestMethod Algorithm="http://www.w3.org/2001/04/xmlenc#sha256"/>
        <DigestValue>jgN+Dr6HsiV8A8cbmbw8HGyhPFf1UuL+RWEHruePnC4=</DigestValue>
      </Reference>
      <Reference URI="/xl/worksheets/sheet3.xml?ContentType=application/vnd.openxmlformats-officedocument.spreadsheetml.worksheet+xml">
        <DigestMethod Algorithm="http://www.w3.org/2001/04/xmlenc#sha256"/>
        <DigestValue>kls1YUA07PXhOzfnMtnOGU/TkFfMmtaC+7P/CuL/BUc=</DigestValue>
      </Reference>
      <Reference URI="/xl/worksheets/sheet4.xml?ContentType=application/vnd.openxmlformats-officedocument.spreadsheetml.worksheet+xml">
        <DigestMethod Algorithm="http://www.w3.org/2001/04/xmlenc#sha256"/>
        <DigestValue>mE+/yVpZfRBb5YQJgRr1Sy0vK0NkcwQMXh86Kf85F1g=</DigestValue>
      </Reference>
      <Reference URI="/xl/worksheets/sheet5.xml?ContentType=application/vnd.openxmlformats-officedocument.spreadsheetml.worksheet+xml">
        <DigestMethod Algorithm="http://www.w3.org/2001/04/xmlenc#sha256"/>
        <DigestValue>j6nUHqjcYmKlCud3zgwBhMig8F9yeE1TRGAJOxTuFZ4=</DigestValue>
      </Reference>
      <Reference URI="/xl/worksheets/sheet6.xml?ContentType=application/vnd.openxmlformats-officedocument.spreadsheetml.worksheet+xml">
        <DigestMethod Algorithm="http://www.w3.org/2001/04/xmlenc#sha256"/>
        <DigestValue>PPgB/ikiPyYmlpniAoKG8YNO5NcaFxzRfbuI3Ud8Z18=</DigestValue>
      </Reference>
      <Reference URI="/xl/worksheets/sheet7.xml?ContentType=application/vnd.openxmlformats-officedocument.spreadsheetml.worksheet+xml">
        <DigestMethod Algorithm="http://www.w3.org/2001/04/xmlenc#sha256"/>
        <DigestValue>n1A7m1ePjUd4xtIVN1b1b6qGtG2tpvCcE++z0RhRz3Q=</DigestValue>
      </Reference>
      <Reference URI="/xl/worksheets/sheet8.xml?ContentType=application/vnd.openxmlformats-officedocument.spreadsheetml.worksheet+xml">
        <DigestMethod Algorithm="http://www.w3.org/2001/04/xmlenc#sha256"/>
        <DigestValue>T09lbqRkheMn3gFAV/lFI5/EtVlTbf2YxhI7T/Ect/g=</DigestValue>
      </Reference>
      <Reference URI="/xl/worksheets/sheet9.xml?ContentType=application/vnd.openxmlformats-officedocument.spreadsheetml.worksheet+xml">
        <DigestMethod Algorithm="http://www.w3.org/2001/04/xmlenc#sha256"/>
        <DigestValue>6Vg504/Bllom7sJ3E5vCm4Dew8nn2+XLN0AtmULG3rg=</DigestValue>
      </Reference>
    </Manifest>
    <SignatureProperties>
      <SignatureProperty Id="idSignatureTime" Target="#idPackageSignature">
        <mdssi:SignatureTime xmlns:mdssi="http://schemas.openxmlformats.org/package/2006/digital-signature">
          <mdssi:Format>YYYY-MM-DDThh:mm:ssTZD</mdssi:Format>
          <mdssi:Value>2026-02-05T08:08:40Z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2026-02-05T08:08:40Z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dc:creator>
  <cp:lastModifiedBy>Linh, Nguyen Thuy</cp:lastModifiedBy>
  <dcterms:created xsi:type="dcterms:W3CDTF">2024-09-26T11:16:36Z</dcterms:created>
  <dcterms:modified xsi:type="dcterms:W3CDTF">2026-02-05T04:41:12Z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76274c26-8161-4bde-aa07-b2b522e14278_Enabled">
    <vt:lpwstr>true</vt:lpwstr>
  </property>
  <property fmtid="{D5CDD505-2E9C-101B-9397-08002B2CF9AE}" pid="5" name="MSIP_Label_76274c26-8161-4bde-aa07-b2b522e14278_SetDate">
    <vt:lpwstr>2024-09-26T11:16:36Z</vt:lpwstr>
  </property>
  <property fmtid="{D5CDD505-2E9C-101B-9397-08002B2CF9AE}" pid="6" name="MSIP_Label_76274c26-8161-4bde-aa07-b2b522e14278_Method">
    <vt:lpwstr>Standard</vt:lpwstr>
  </property>
  <property fmtid="{D5CDD505-2E9C-101B-9397-08002B2CF9AE}" pid="7" name="MSIP_Label_76274c26-8161-4bde-aa07-b2b522e14278_Name">
    <vt:lpwstr>Label Only</vt:lpwstr>
  </property>
  <property fmtid="{D5CDD505-2E9C-101B-9397-08002B2CF9AE}" pid="8" name="MSIP_Label_76274c26-8161-4bde-aa07-b2b522e14278_SiteId">
    <vt:lpwstr>b44900f1-2def-4c3b-9ec6-9020d604e19e</vt:lpwstr>
  </property>
  <property fmtid="{D5CDD505-2E9C-101B-9397-08002B2CF9AE}" pid="9" name="MSIP_Label_76274c26-8161-4bde-aa07-b2b522e14278_ActionId">
    <vt:lpwstr>92e91bad-9088-4b04-98a0-1111474107ac</vt:lpwstr>
  </property>
  <property fmtid="{D5CDD505-2E9C-101B-9397-08002B2CF9AE}" pid="10" name="MSIP_Label_76274c26-8161-4bde-aa07-b2b522e14278_ContentBits">
    <vt:lpwstr>0</vt:lpwstr>
  </property>
</Properties>
</file>