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<sst xmlns="http://schemas.openxmlformats.org/spreadsheetml/2006/main" count="39" uniqueCount="38">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</sst>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</cellStyleXfs>
  <cellXfs count="121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217" fontId="3" fillId="2" borderId="0" xfId="1" applyNumberFormat="1" applyFont="1" applyFill="1" applyAlignment="1">
      <alignment horizontal="left" vertical="top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Normal="100" zoomScaleSheetLayoutView="100" workbookViewId="0">
      <selection activeCell="F24" sqref="F24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14" t="str">
        <f>+"Từ ngày "&amp;DAY(G20+1)&amp;"/"&amp;MONTH(G20+1)&amp;"/"&amp;YEAR(G20)&amp;" đến ngày "&amp;DAY(F20)&amp;"/"&amp;MONTH(F20)&amp;"/"&amp;YEAR(F20)</f>
        <v>Từ ngày 14/1/2026 đến ngày 14/1/2026</v>
      </c>
      <c r="F14" s="114"/>
      <c r="G14" s="114"/>
      <c r="H14" s="11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97" t="str">
        <f>+"From January "&amp;DAY(G20+1)&amp;"th 2026 to January "&amp;DAY(G20)&amp;"th 2026"</f>
        <v>From January 14th 2026 to January 13th 2026</v>
      </c>
      <c r="F15" s="58"/>
      <c r="G15" s="58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09">
        <f>F20+1</f>
        <v>46037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0">
        <f>E16</f>
        <v>46037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10" t="s">
        <v>10</v>
      </c>
      <c r="D19" s="111"/>
      <c r="E19" s="111"/>
      <c r="F19" s="87" t="s">
        <v>11</v>
      </c>
      <c r="G19" s="87" t="s">
        <v>11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46036</v>
      </c>
      <c r="G20" s="91">
        <v>46035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04" t="s">
        <v>22</v>
      </c>
      <c r="D21" s="112"/>
      <c r="E21" s="112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13" t="s">
        <v>23</v>
      </c>
      <c r="E22" s="113"/>
      <c r="F22" s="92">
        <v>91356351964</v>
      </c>
      <c r="G22" s="92">
        <v>89112519687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13" t="s">
        <v>24</v>
      </c>
      <c r="E23" s="113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13" t="s">
        <v>25</v>
      </c>
      <c r="E24" s="115"/>
      <c r="F24" s="96">
        <v>14545.88</v>
      </c>
      <c r="G24" s="96">
        <v>14211.12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04" t="s">
        <v>26</v>
      </c>
      <c r="D25" s="105"/>
      <c r="E25" s="105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27</v>
      </c>
      <c r="E26" s="66"/>
      <c r="F26" s="96">
        <v>8146.05</v>
      </c>
      <c r="G26" s="96">
        <v>8146.05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28</v>
      </c>
      <c r="E27" s="66"/>
      <c r="F27" s="92">
        <f>F26*F24</f>
        <v>118491465.77399999</v>
      </c>
      <c r="G27" s="92">
        <v>115764494.07600001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36</v>
      </c>
      <c r="E28" s="66"/>
      <c r="F28" s="95">
        <f>F27/F22</f>
        <v>1.2970249274039849E-3</v>
      </c>
      <c r="G28" s="95">
        <v>1.2990822668084434E-3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37.5" customHeight="1">
      <c r="B30" s="70" t="s">
        <v>12</v>
      </c>
      <c r="C30" s="70"/>
      <c r="D30" s="70"/>
      <c r="E30" s="71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8" t="s">
        <v>14</v>
      </c>
      <c r="C31" s="118"/>
      <c r="D31" s="118"/>
      <c r="E31" s="72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9"/>
      <c r="C32" s="119"/>
      <c r="D32" s="119"/>
      <c r="E32" s="73"/>
      <c r="F32" s="120"/>
      <c r="G32" s="120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17"/>
      <c r="K34" s="117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16"/>
      <c r="K35" s="116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71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16</v>
      </c>
      <c r="C38" s="79"/>
      <c r="D38" s="79"/>
      <c r="E38" s="79"/>
      <c r="F38" s="80" t="s">
        <v>18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35</v>
      </c>
      <c r="C39" s="76"/>
      <c r="D39" s="76"/>
      <c r="E39" s="76"/>
      <c r="F39" s="81"/>
      <c r="G39" s="82"/>
      <c r="H39" s="24"/>
      <c r="I39" s="25"/>
      <c r="J39" s="33"/>
      <c r="K39" s="34"/>
      <c r="L39" s="34"/>
    </row>
    <row r="40" spans="2:12" ht="15.75" customHeight="1">
      <c r="B40" s="83" t="s">
        <v>37</v>
      </c>
      <c r="C40" s="41"/>
      <c r="D40" s="41"/>
      <c r="E40" s="41"/>
      <c r="F40" s="83"/>
      <c r="G40" s="82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M4MjrcXo1wS+vx9heVNTgvpsjUo=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D2uybnvVSXWLsmZk9PVdpyhSFyk=</DigestValue>
    </Reference>
  </SignedInfo>
  <SignatureValue>mNt6iO0G9izVL4t6gkH8nUzUwOziQiU8AKqXk3Q2gXI+gSRFXK+akND5u7sjSqDWjYacRJrycIr7
os6Sia1kikVfPl2tyRM+UCyVmGApO5DTFgnL/qZzr2zz3dSyMf8VvBbnBRpzREwH2FJVPKoL81Wj
EczZnT6UtoEuSk/gvTOVsmomleF3n6MEEnyuZa2nQrd6rTtjPhghqSQxf4tzszTW67PRudVnPxQv
aZivQc69tXVFDiyE/sJJRWsPn59REPqdV3E+Sl4yh6V5FMN8ZAZdP7cNXYKwakjwyovzNeUPsCUl
z5YypGPjoY7FHGJOyNqrBglh4+yrtYDIXlpywQ==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HgdXrEY5CfOZKQe7VouoYGefHjM=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OIQpQ1wdnljY/kTpQACiow/Qn5w=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Z0FKuj0vYRzP6R40BsoiB9uhAGA=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RJH+MiN9lxHokR6zNFHyidUvcCI=</DigestValue>
      </Reference>
      <Reference URI="/xl/worksheets/sheet1.xml?ContentType=application/vnd.openxmlformats-officedocument.spreadsheetml.worksheet+xml">
        <DigestMethod Algorithm="http://www.w3.org/2000/09/xmldsig#sha1"/>
        <DigestValue>FZi4X45qLEnhqIr5pu4dC1cl26Y=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KJbO3sewXPy61/w7CLEsLF5g6j8=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2026-01-15T06:49:26Z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2026-01-15T06:49:26Z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swHr0gFtA2ueG960SpKGa8Y+4/qYW6fD6ZsN6ZzOOOA=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KvRrt60qP9K2GaNQqWE3P/ijY2gEUzKpalH6uqwNYQs=</DigestValue>
    </Reference>
  </SignedInfo>
  <SignatureValue>0COfgpJ5zGM9IMyVmrixFCCFg+sGBSZW8uUawz+JHmzOxplWjgpduk5EdtLXjJmqjGgoldZj2TZB
qGyrjEDoylLEEAKzOT5Mo4FXYkvyJVqiv88unS22cKwx1GnJjdw1BI21kLsbcQAGe+XjVsRi3QHz
mKOTx73MSLRPOSVoLykRB9Bp6OoaFcIX+AdldASQ373lzucx49/JtiIqpnxGt6cnbYb5fvds2ybQ
vgTS7WTlYW+UIRd41kNDUR48yqtqq9hcbr83stb1mOmsoSfTWtbts8sW/IqYmV5dZmZcryYg1WDy
SkkZ2LrvsSJ8bbmw6FqA6JBv+Egai8ZWchbzhg==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rBnjyDrPCuYAU0uB34t2AQM4xFyc1GgwF3yny7x7iTY=</DigestValue>
      </Reference>
      <Reference URI="/xl/styles.xml?ContentType=application/vnd.openxmlformats-officedocument.spreadsheetml.styles+xml">
        <DigestMethod Algorithm="http://www.w3.org/2001/04/xmlenc#sha256"/>
        <DigestValue>tf3KsQkqwr3f9s90Bopc0rbCpubomy+ppMYDS9H6zP0=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AhJqsnynIwocb9qKRxXmBUhfcqgzSpaIhGjAHzS4tSI=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2026-01-15T08:34:02Z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2026-01-15T08:34:02Z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2026-01-15T03:39:13Z</dcterms:modified>
</cp:coreProperties>
</file>