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19" i="27" l="1"/>
  <c r="E20" i="27"/>
  <c r="E18" i="27"/>
  <c r="F31" i="27"/>
  <c r="F45" i="27" l="1"/>
  <c r="F30" i="27"/>
  <c r="F37" i="27" s="1"/>
  <c r="F39" i="27" s="1"/>
  <c r="F52" i="27" l="1"/>
  <c r="F53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<sst xmlns="http://schemas.openxmlformats.org/spreadsheetml/2006/main" count="1392" uniqueCount="599">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</sst>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70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70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223" fontId="48" fillId="0" borderId="0" xfId="0" applyNumberFormat="1" applyFo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29" borderId="0" xfId="695" applyNumberFormat="1" applyFont="1" applyFill="1" applyBorder="1" applyAlignment="1">
      <alignment vertical="center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68" fontId="173" fillId="29" borderId="0" xfId="457" applyFont="1" applyFill="1" applyBorder="1" applyAlignment="1">
      <alignment vertical="center"/>
    </xf>
    <xf numFmtId="168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68" fontId="173" fillId="29" borderId="0" xfId="460" applyFont="1" applyFill="1" applyBorder="1" applyAlignment="1">
      <alignment vertical="center"/>
    </xf>
    <xf numFmtId="0" fontId="47" fillId="0" borderId="0" xfId="459" applyFont="1" applyBorder="1"/>
    <xf numFmtId="2" fontId="47" fillId="29" borderId="0" xfId="695" applyNumberFormat="1" applyFont="1" applyFill="1" applyBorder="1" applyAlignment="1">
      <alignment vertical="center"/>
    </xf>
    <xf numFmtId="0" fontId="11" fillId="0" borderId="0" xfId="459" applyFont="1" applyBorder="1"/>
    <xf numFmtId="0" fontId="47" fillId="0" borderId="0" xfId="459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168" fontId="11" fillId="0" borderId="58" xfId="499" applyFont="1" applyBorder="1" applyAlignment="1">
      <alignment horizontal="right"/>
    </xf>
    <xf numFmtId="43" fontId="11" fillId="0" borderId="19" xfId="64" applyFont="1" applyFill="1" applyBorder="1" applyAlignment="1">
      <alignment wrapText="1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Border="1" applyAlignment="1">
      <alignment horizontal="center"/>
    </xf>
    <xf numFmtId="0" fontId="47" fillId="29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9" t="s">
        <v>50</v>
      </c>
      <c r="B2" s="300"/>
      <c r="C2" s="300"/>
      <c r="D2" s="300"/>
      <c r="E2" s="300"/>
      <c r="F2" s="300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1" t="s">
        <v>51</v>
      </c>
      <c r="D3" s="301"/>
      <c r="E3" s="301"/>
      <c r="F3" s="301"/>
      <c r="G3" s="301"/>
      <c r="H3" s="301"/>
      <c r="I3" s="301"/>
      <c r="J3" s="301"/>
      <c r="K3" s="301"/>
      <c r="L3" s="301"/>
      <c r="M3" s="302" t="s">
        <v>23</v>
      </c>
      <c r="N3" s="309"/>
      <c r="O3" s="316" t="s">
        <v>24</v>
      </c>
      <c r="P3" s="317"/>
      <c r="Q3" s="302" t="s">
        <v>5</v>
      </c>
      <c r="R3" s="302"/>
      <c r="S3" s="309"/>
      <c r="T3" s="304"/>
      <c r="U3" s="311" t="s">
        <v>26</v>
      </c>
      <c r="V3" s="312"/>
      <c r="W3" s="313" t="s">
        <v>25</v>
      </c>
    </row>
    <row r="4" spans="1:23" ht="12.75" customHeight="1">
      <c r="A4" s="309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05" t="s">
        <v>52</v>
      </c>
      <c r="I4" s="302" t="s">
        <v>34</v>
      </c>
      <c r="J4" s="304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05" t="s">
        <v>36</v>
      </c>
      <c r="V4" s="302" t="s">
        <v>39</v>
      </c>
      <c r="W4" s="314"/>
    </row>
    <row r="5" spans="1:23">
      <c r="A5" s="304"/>
      <c r="B5" s="304"/>
      <c r="C5" s="304"/>
      <c r="D5" s="304"/>
      <c r="E5" s="304"/>
      <c r="F5" s="304"/>
      <c r="G5" s="304"/>
      <c r="H5" s="306"/>
      <c r="I5" s="106" t="s">
        <v>40</v>
      </c>
      <c r="J5" s="106" t="s">
        <v>41</v>
      </c>
      <c r="K5" s="304"/>
      <c r="L5" s="304"/>
      <c r="M5" s="304"/>
      <c r="N5" s="304"/>
      <c r="O5" s="304"/>
      <c r="P5" s="304"/>
      <c r="Q5" s="303"/>
      <c r="R5" s="303"/>
      <c r="S5" s="304"/>
      <c r="T5" s="303"/>
      <c r="U5" s="306"/>
      <c r="V5" s="310"/>
      <c r="W5" s="315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7" t="s">
        <v>5</v>
      </c>
      <c r="B179" s="308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8">
        <v>41948</v>
      </c>
      <c r="C4" s="318"/>
      <c r="D4" s="318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8">
        <v>41949</v>
      </c>
      <c r="C5" s="318"/>
      <c r="D5" s="318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8" t="s">
        <v>226</v>
      </c>
      <c r="C9" s="318"/>
      <c r="D9" s="318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8"/>
      <c r="C21" s="318"/>
      <c r="D21" s="318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9" t="s">
        <v>241</v>
      </c>
      <c r="F23" s="319"/>
      <c r="G23" s="319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7" t="s">
        <v>328</v>
      </c>
      <c r="F1" s="327"/>
      <c r="G1" s="328" t="s">
        <v>329</v>
      </c>
      <c r="H1" s="328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9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9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9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6" t="s">
        <v>398</v>
      </c>
      <c r="C62" s="326" t="s">
        <v>310</v>
      </c>
      <c r="D62" s="326" t="s">
        <v>403</v>
      </c>
      <c r="E62" s="330">
        <v>140130</v>
      </c>
      <c r="F62" s="330">
        <v>7</v>
      </c>
      <c r="G62" s="40">
        <v>215002</v>
      </c>
      <c r="H62" s="40">
        <v>0</v>
      </c>
    </row>
    <row r="63" spans="1:9" s="40" customFormat="1">
      <c r="B63" s="326"/>
      <c r="C63" s="326"/>
      <c r="D63" s="326"/>
      <c r="E63" s="330"/>
      <c r="F63" s="330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1" t="s">
        <v>20</v>
      </c>
      <c r="C32" s="331"/>
      <c r="D32" s="331"/>
      <c r="E32" s="331"/>
      <c r="F32" s="331"/>
      <c r="G32" s="331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1" t="s">
        <v>14</v>
      </c>
      <c r="C39" s="331"/>
      <c r="D39" s="331"/>
      <c r="E39" s="331"/>
      <c r="F39" s="331"/>
      <c r="G39" s="331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2"/>
      <c r="E43" s="333"/>
      <c r="F43" s="333"/>
      <c r="G43" s="333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zoomScale="87" zoomScaleNormal="87" zoomScaleSheetLayoutView="87" workbookViewId="0">
      <selection activeCell="I47" sqref="I47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34" t="s">
        <v>561</v>
      </c>
      <c r="C1" s="334"/>
      <c r="D1" s="334"/>
      <c r="E1" s="334"/>
      <c r="F1" s="334"/>
      <c r="G1" s="334"/>
    </row>
    <row r="2" spans="2:7" ht="15.75" customHeight="1">
      <c r="B2" s="356" t="s">
        <v>562</v>
      </c>
      <c r="C2" s="356"/>
      <c r="D2" s="356"/>
      <c r="E2" s="356"/>
      <c r="F2" s="356"/>
      <c r="G2" s="356"/>
    </row>
    <row r="3" spans="2:7" ht="19.5" customHeight="1">
      <c r="B3" s="357" t="s">
        <v>581</v>
      </c>
      <c r="C3" s="357"/>
      <c r="D3" s="357"/>
      <c r="E3" s="357"/>
      <c r="F3" s="357"/>
      <c r="G3" s="357"/>
    </row>
    <row r="4" spans="2:7" ht="18" customHeight="1">
      <c r="B4" s="358" t="s">
        <v>563</v>
      </c>
      <c r="C4" s="358"/>
      <c r="D4" s="358"/>
      <c r="E4" s="358"/>
      <c r="F4" s="358"/>
      <c r="G4" s="358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34" t="s">
        <v>564</v>
      </c>
      <c r="C6" s="334"/>
      <c r="D6" s="334"/>
      <c r="E6" s="334"/>
      <c r="F6" s="334"/>
      <c r="G6" s="334"/>
    </row>
    <row r="7" spans="2:7" ht="15.75" customHeight="1">
      <c r="B7" s="334" t="s">
        <v>565</v>
      </c>
      <c r="C7" s="334"/>
      <c r="D7" s="334"/>
      <c r="E7" s="334"/>
      <c r="F7" s="334"/>
      <c r="G7" s="334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1" t="s">
        <v>570</v>
      </c>
      <c r="C18" s="351"/>
      <c r="D18" s="351"/>
      <c r="E18" s="161" t="str">
        <f>"Từ ngày "&amp;TEXT(G25+1,"dd/mm/yyyy")&amp;" đến "&amp;TEXT(F25,"dd/mm/yyyy")</f>
        <v>Từ ngày 19/01/2026 đến 25/01/2026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19/01/2026 to 25/01/2026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46048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5">
        <f>E20</f>
        <v>46048</v>
      </c>
      <c r="F21" s="365"/>
      <c r="G21" s="365"/>
      <c r="H21" s="365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9" t="s">
        <v>531</v>
      </c>
      <c r="C23" s="360"/>
      <c r="D23" s="359" t="s">
        <v>541</v>
      </c>
      <c r="E23" s="360"/>
      <c r="F23" s="264" t="s">
        <v>542</v>
      </c>
      <c r="G23" s="264" t="s">
        <v>542</v>
      </c>
      <c r="I23" s="179"/>
      <c r="L23" s="184"/>
    </row>
    <row r="24" spans="2:12" ht="15.75" customHeight="1">
      <c r="B24" s="361" t="s">
        <v>27</v>
      </c>
      <c r="C24" s="362"/>
      <c r="D24" s="363" t="s">
        <v>330</v>
      </c>
      <c r="E24" s="364"/>
      <c r="F24" s="185" t="s">
        <v>543</v>
      </c>
      <c r="G24" s="185" t="s">
        <v>543</v>
      </c>
      <c r="I24" s="179"/>
      <c r="L24" s="184"/>
    </row>
    <row r="25" spans="2:12" ht="15.75" customHeight="1">
      <c r="B25" s="265"/>
      <c r="C25" s="186"/>
      <c r="D25" s="187"/>
      <c r="E25" s="187"/>
      <c r="F25" s="188">
        <f>G25+7</f>
        <v>46047</v>
      </c>
      <c r="G25" s="188">
        <v>46040</v>
      </c>
      <c r="H25" s="189"/>
      <c r="I25" s="179"/>
      <c r="L25" s="184"/>
    </row>
    <row r="26" spans="2:12" ht="15.75" customHeight="1">
      <c r="B26" s="354" t="s">
        <v>572</v>
      </c>
      <c r="C26" s="355"/>
      <c r="D26" s="190" t="s">
        <v>544</v>
      </c>
      <c r="E26" s="190"/>
      <c r="F26" s="191"/>
      <c r="G26" s="266"/>
      <c r="I26" s="179"/>
      <c r="L26" s="192"/>
    </row>
    <row r="27" spans="2:12" ht="15.75" customHeight="1">
      <c r="B27" s="267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47">
        <v>1</v>
      </c>
      <c r="C28" s="348"/>
      <c r="D28" s="197" t="s">
        <v>546</v>
      </c>
      <c r="E28" s="198"/>
      <c r="F28" s="260"/>
      <c r="G28" s="268"/>
      <c r="I28" s="199"/>
      <c r="L28" s="192"/>
    </row>
    <row r="29" spans="2:12" ht="15.75" customHeight="1">
      <c r="B29" s="269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49">
        <v>1.1000000000000001</v>
      </c>
      <c r="C30" s="350"/>
      <c r="D30" s="203" t="s">
        <v>583</v>
      </c>
      <c r="E30" s="204"/>
      <c r="F30" s="163">
        <f>G34</f>
        <v>90500547351</v>
      </c>
      <c r="G30" s="163">
        <v>84589087529</v>
      </c>
      <c r="H30" s="205"/>
      <c r="I30" s="206"/>
      <c r="J30" s="205"/>
      <c r="K30" s="205"/>
      <c r="L30" s="184"/>
    </row>
    <row r="31" spans="2:12" ht="15.75" customHeight="1">
      <c r="B31" s="352">
        <v>1.2</v>
      </c>
      <c r="C31" s="353"/>
      <c r="D31" s="207" t="s">
        <v>584</v>
      </c>
      <c r="E31" s="208"/>
      <c r="F31" s="246">
        <f>G35</f>
        <v>14480.31</v>
      </c>
      <c r="G31" s="246">
        <v>13733.58</v>
      </c>
      <c r="H31" s="205"/>
      <c r="I31" s="206"/>
      <c r="J31" s="205"/>
      <c r="K31" s="205"/>
      <c r="L31" s="184"/>
    </row>
    <row r="32" spans="2:12" ht="15.75" customHeight="1">
      <c r="B32" s="347">
        <v>2</v>
      </c>
      <c r="C32" s="348"/>
      <c r="D32" s="197" t="s">
        <v>548</v>
      </c>
      <c r="E32" s="198"/>
      <c r="F32" s="247"/>
      <c r="G32" s="247"/>
      <c r="H32" s="205"/>
      <c r="I32" s="297"/>
      <c r="J32" s="205"/>
      <c r="K32" s="205"/>
      <c r="L32" s="184"/>
    </row>
    <row r="33" spans="2:12" ht="15.75" customHeight="1">
      <c r="B33" s="270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49">
        <v>2.1</v>
      </c>
      <c r="C34" s="350"/>
      <c r="D34" s="203" t="s">
        <v>585</v>
      </c>
      <c r="E34" s="204"/>
      <c r="F34" s="248">
        <v>87882378840</v>
      </c>
      <c r="G34" s="163">
        <v>90500547351</v>
      </c>
      <c r="H34" s="205"/>
      <c r="I34" s="206"/>
      <c r="J34" s="205"/>
      <c r="K34" s="205"/>
      <c r="L34" s="210"/>
    </row>
    <row r="35" spans="2:12" ht="15.75" customHeight="1">
      <c r="B35" s="352">
        <v>2.2000000000000002</v>
      </c>
      <c r="C35" s="353"/>
      <c r="D35" s="211" t="s">
        <v>586</v>
      </c>
      <c r="E35" s="202"/>
      <c r="F35" s="295">
        <v>14277.15</v>
      </c>
      <c r="G35" s="246">
        <v>14480.31</v>
      </c>
      <c r="H35" s="205"/>
      <c r="I35" s="206"/>
      <c r="J35" s="205"/>
      <c r="K35" s="205"/>
    </row>
    <row r="36" spans="2:12" ht="15.75" customHeight="1">
      <c r="B36" s="336">
        <v>3</v>
      </c>
      <c r="C36" s="337"/>
      <c r="D36" s="212" t="s">
        <v>575</v>
      </c>
      <c r="E36" s="213"/>
      <c r="F36" s="258"/>
      <c r="G36" s="271"/>
      <c r="H36" s="205"/>
      <c r="I36" s="206"/>
      <c r="J36" s="205"/>
      <c r="K36" s="205"/>
    </row>
    <row r="37" spans="2:12" ht="15.75" customHeight="1">
      <c r="B37" s="272"/>
      <c r="C37" s="214"/>
      <c r="D37" s="215" t="s">
        <v>576</v>
      </c>
      <c r="E37" s="216"/>
      <c r="F37" s="262">
        <f>F34-F30</f>
        <v>-2618168511</v>
      </c>
      <c r="G37" s="262">
        <v>5911459822</v>
      </c>
      <c r="H37" s="205"/>
      <c r="I37" s="206"/>
      <c r="J37" s="205"/>
      <c r="K37" s="205"/>
    </row>
    <row r="38" spans="2:12" ht="15.75" customHeight="1">
      <c r="B38" s="338">
        <v>3.1</v>
      </c>
      <c r="C38" s="339"/>
      <c r="D38" s="217" t="s">
        <v>550</v>
      </c>
      <c r="E38" s="218"/>
      <c r="F38" s="258"/>
      <c r="G38" s="271"/>
      <c r="H38" s="205"/>
      <c r="I38" s="206"/>
      <c r="J38" s="205"/>
      <c r="K38" s="205"/>
    </row>
    <row r="39" spans="2:12" ht="15.75" customHeight="1">
      <c r="B39" s="274"/>
      <c r="C39" s="219"/>
      <c r="D39" s="215" t="s">
        <v>551</v>
      </c>
      <c r="E39" s="220"/>
      <c r="F39" s="262">
        <f>F37-F41</f>
        <v>-1225435912</v>
      </c>
      <c r="G39" s="262">
        <v>4662145457</v>
      </c>
      <c r="H39" s="205"/>
      <c r="I39" s="206"/>
      <c r="J39" s="205"/>
      <c r="K39" s="205"/>
    </row>
    <row r="40" spans="2:12" ht="15.75" customHeight="1">
      <c r="B40" s="340">
        <v>3.2</v>
      </c>
      <c r="C40" s="341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91"/>
      <c r="C41" s="292"/>
      <c r="D41" s="167" t="s">
        <v>578</v>
      </c>
      <c r="E41" s="220"/>
      <c r="F41" s="262">
        <v>-1392732599</v>
      </c>
      <c r="G41" s="273">
        <v>1249314365</v>
      </c>
      <c r="H41" s="205"/>
      <c r="I41" s="206"/>
      <c r="J41" s="205"/>
      <c r="K41" s="205"/>
    </row>
    <row r="42" spans="2:12" ht="15.75" customHeight="1">
      <c r="B42" s="340">
        <v>3.3</v>
      </c>
      <c r="C42" s="341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4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36">
        <v>4</v>
      </c>
      <c r="C44" s="342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5"/>
      <c r="C45" s="225"/>
      <c r="D45" s="167" t="s">
        <v>577</v>
      </c>
      <c r="E45" s="220"/>
      <c r="F45" s="253">
        <f>F35/F31-1</f>
        <v>-1.4030086372460282E-2</v>
      </c>
      <c r="G45" s="253">
        <v>5.4372567094668645E-2</v>
      </c>
      <c r="H45" s="205"/>
      <c r="I45" s="206"/>
      <c r="J45" s="205"/>
      <c r="K45" s="205"/>
    </row>
    <row r="46" spans="2:12" ht="15.75" customHeight="1">
      <c r="B46" s="336">
        <v>5</v>
      </c>
      <c r="C46" s="342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2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43">
        <v>5.0999999999999996</v>
      </c>
      <c r="C48" s="344"/>
      <c r="D48" s="230" t="s">
        <v>587</v>
      </c>
      <c r="E48" s="204"/>
      <c r="F48" s="296">
        <v>96031008376</v>
      </c>
      <c r="G48" s="296">
        <v>96031008376</v>
      </c>
      <c r="H48" s="205"/>
      <c r="I48" s="206"/>
      <c r="J48" s="205"/>
      <c r="K48" s="205"/>
    </row>
    <row r="49" spans="2:11" ht="15.75" customHeight="1">
      <c r="B49" s="343">
        <v>5.2</v>
      </c>
      <c r="C49" s="344"/>
      <c r="D49" s="231" t="s">
        <v>588</v>
      </c>
      <c r="E49" s="232"/>
      <c r="F49" s="296">
        <v>62484838790</v>
      </c>
      <c r="G49" s="296">
        <v>62484838790</v>
      </c>
      <c r="H49" s="205"/>
      <c r="I49" s="206"/>
      <c r="J49" s="205"/>
      <c r="K49" s="205"/>
    </row>
    <row r="50" spans="2:11" ht="15.75" customHeight="1">
      <c r="B50" s="345">
        <v>6</v>
      </c>
      <c r="C50" s="346"/>
      <c r="D50" s="233" t="s">
        <v>574</v>
      </c>
      <c r="E50" s="234"/>
      <c r="F50" s="257"/>
      <c r="G50" s="276"/>
      <c r="H50" s="205"/>
      <c r="I50" s="206"/>
      <c r="J50" s="205"/>
      <c r="K50" s="205"/>
    </row>
    <row r="51" spans="2:11" ht="15.75" customHeight="1">
      <c r="B51" s="343">
        <v>6.1</v>
      </c>
      <c r="C51" s="344">
        <v>6.1</v>
      </c>
      <c r="D51" s="235" t="s">
        <v>589</v>
      </c>
      <c r="E51" s="236"/>
      <c r="F51" s="263">
        <v>8146.05</v>
      </c>
      <c r="G51" s="263">
        <v>8146.05</v>
      </c>
      <c r="H51" s="205"/>
      <c r="I51" s="206"/>
      <c r="J51" s="205"/>
      <c r="K51" s="205"/>
    </row>
    <row r="52" spans="2:11" ht="15.75" customHeight="1">
      <c r="B52" s="343">
        <v>6.2</v>
      </c>
      <c r="C52" s="344"/>
      <c r="D52" s="203" t="s">
        <v>590</v>
      </c>
      <c r="E52" s="230"/>
      <c r="F52" s="298">
        <f>F51*F35</f>
        <v>116302377.75749999</v>
      </c>
      <c r="G52" s="298">
        <v>117957329.2755</v>
      </c>
      <c r="H52" s="205"/>
      <c r="I52" s="206"/>
      <c r="J52" s="205"/>
      <c r="K52" s="205"/>
    </row>
    <row r="53" spans="2:11" ht="15.75" customHeight="1">
      <c r="B53" s="343">
        <v>6.2</v>
      </c>
      <c r="C53" s="344">
        <v>6.3</v>
      </c>
      <c r="D53" s="230" t="s">
        <v>598</v>
      </c>
      <c r="E53" s="230"/>
      <c r="F53" s="277">
        <f>F52/F34</f>
        <v>1.323386773237464E-3</v>
      </c>
      <c r="G53" s="277">
        <v>1.3033880206051219E-3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90" t="s">
        <v>556</v>
      </c>
      <c r="E55" s="290"/>
      <c r="F55" s="335" t="s">
        <v>557</v>
      </c>
      <c r="G55" s="335"/>
    </row>
    <row r="56" spans="2:11">
      <c r="C56" s="239"/>
      <c r="D56" s="293" t="s">
        <v>591</v>
      </c>
      <c r="E56" s="290"/>
      <c r="F56" s="366" t="s">
        <v>558</v>
      </c>
      <c r="G56" s="335"/>
    </row>
    <row r="57" spans="2:11" ht="14.25" customHeight="1">
      <c r="D57" s="240"/>
      <c r="E57" s="240"/>
      <c r="F57" s="174"/>
      <c r="G57" s="174"/>
    </row>
    <row r="58" spans="2:11" ht="14.25" customHeight="1">
      <c r="D58" s="240"/>
      <c r="E58" s="240"/>
      <c r="F58" s="174"/>
      <c r="G58" s="174"/>
    </row>
    <row r="59" spans="2:11" ht="14.25" customHeight="1">
      <c r="D59" s="240"/>
      <c r="E59" s="240"/>
      <c r="F59" s="174"/>
      <c r="G59" s="174"/>
    </row>
    <row r="60" spans="2:11" ht="14.25" customHeight="1">
      <c r="B60" s="241"/>
      <c r="C60" s="241"/>
    </row>
    <row r="61" spans="2:11" ht="14.25" customHeight="1">
      <c r="B61" s="241"/>
      <c r="C61" s="241"/>
    </row>
    <row r="62" spans="2:11" ht="14.25" customHeight="1">
      <c r="B62" s="241"/>
      <c r="C62" s="241"/>
    </row>
    <row r="63" spans="2:11" ht="14.25" customHeight="1">
      <c r="B63" s="241"/>
      <c r="C63" s="241"/>
    </row>
    <row r="64" spans="2:11" ht="14.25" customHeight="1">
      <c r="B64" s="241"/>
      <c r="C64" s="241"/>
      <c r="F64" s="261"/>
    </row>
    <row r="65" spans="2:12" ht="14.25" customHeight="1">
      <c r="B65" s="241"/>
      <c r="C65" s="241"/>
      <c r="D65" s="293"/>
      <c r="F65" s="367"/>
      <c r="G65" s="367"/>
    </row>
    <row r="66" spans="2:12" s="280" customFormat="1" ht="15.75">
      <c r="B66" s="278" t="s">
        <v>594</v>
      </c>
      <c r="C66" s="278"/>
      <c r="D66" s="278"/>
      <c r="E66" s="278"/>
      <c r="F66" s="369" t="s">
        <v>595</v>
      </c>
      <c r="G66" s="369"/>
      <c r="H66" s="281"/>
      <c r="I66" s="282"/>
      <c r="J66" s="283"/>
      <c r="K66" s="284"/>
      <c r="L66" s="284"/>
    </row>
    <row r="67" spans="2:12" s="280" customFormat="1" ht="15.75" hidden="1" customHeight="1">
      <c r="B67" s="285" t="s">
        <v>597</v>
      </c>
      <c r="C67" s="279"/>
      <c r="D67" s="279"/>
      <c r="E67" s="279"/>
      <c r="F67" s="285"/>
      <c r="G67" s="286"/>
      <c r="H67" s="281"/>
      <c r="I67" s="282"/>
      <c r="J67" s="283"/>
      <c r="K67" s="284"/>
      <c r="L67" s="284"/>
    </row>
    <row r="68" spans="2:12" s="280" customFormat="1" ht="15.75" customHeight="1">
      <c r="B68" s="287" t="s">
        <v>596</v>
      </c>
      <c r="C68" s="288"/>
      <c r="D68" s="288"/>
      <c r="E68" s="288"/>
      <c r="F68" s="287"/>
      <c r="G68" s="286"/>
      <c r="H68" s="281"/>
      <c r="I68" s="282"/>
      <c r="J68" s="283"/>
      <c r="K68" s="284"/>
      <c r="L68" s="284"/>
    </row>
    <row r="69" spans="2:12" s="199" customFormat="1" ht="14.25" customHeight="1">
      <c r="B69" s="289"/>
      <c r="C69" s="289"/>
      <c r="D69" s="294"/>
      <c r="E69" s="231"/>
      <c r="F69" s="368"/>
      <c r="G69" s="368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aZShdgC9z7dVOIDNwAoRNHocriM=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vEvaXvRmcH9p5/V6pe/rKTw8wlE=</DigestValue>
    </Reference>
  </SignedInfo>
  <SignatureValue>X/ocfrMB4Wkv+qdDT/P8U01k5443WgXixnbquxgqC8EA4e5GQ1UfSL1ufr5gsrpt5Ox2D8gGcQ8i
NeDAKXquZ35w38qUMzxNfHJzqeTyWA1RaIxS0obblaWkCqNl62UhJOQfafKGpofE4dBiFb57W3/X
fDRXYaSKlr5MXoZCPMthS1/QEPhLNln4MfO9v7uVzE0FYVQpVHujcyG76AT0MwJmgyOOcuUxF9k9
suR1+rItTzHaQOcVO09TAgpOzXt3UVVukQxDCuFRvxXpkcDuf9V4dXNbl29oP7s6pKZCZv7+4297
CY+XO91HMUcmWuIN2scpWtdu0o1YDyUzW2ZePg==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q/4JmVNXcu431ZoiPrEvY12NBSA=</DigestValue>
      </Reference>
      <Reference URI="/xl/worksheets/sheet5.xml?ContentType=application/vnd.openxmlformats-officedocument.spreadsheetml.worksheet+xml">
        <DigestMethod Algorithm="http://www.w3.org/2000/09/xmldsig#sha1"/>
        <DigestValue>k4haJEybTBST9D4hndlHne+j6Qo=</DigestValue>
      </Reference>
      <Reference URI="/xl/worksheets/sheet6.xml?ContentType=application/vnd.openxmlformats-officedocument.spreadsheetml.worksheet+xml">
        <DigestMethod Algorithm="http://www.w3.org/2000/09/xmldsig#sha1"/>
        <DigestValue>5G4XKy9pGesrSZAx77UZHyRWKL0=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Vq6aIvMh9gzkYEsRp5BMaGjZIRg=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pWsdZ2riVPH5HlSTAwjYb0H4IO4=</DigestValue>
      </Reference>
      <Reference URI="/xl/worksheets/sheet2.xml?ContentType=application/vnd.openxmlformats-officedocument.spreadsheetml.worksheet+xml">
        <DigestMethod Algorithm="http://www.w3.org/2000/09/xmldsig#sha1"/>
        <DigestValue>LH3OXtC59hViz+PGCW2EWkQnJ9E=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7uMTtCBr+lkxnIBlb3/AWDFAZlU=</DigestValue>
      </Reference>
      <Reference URI="/xl/drawings/drawing1.xml?ContentType=application/vnd.openxmlformats-officedocument.drawing+xml">
        <DigestMethod Algorithm="http://www.w3.org/2000/09/xmldsig#sha1"/>
        <DigestValue>LIRtG/kjNyKEyQrIoEEQOdSRRss=</DigestValue>
      </Reference>
      <Reference URI="/xl/workbook.xml?ContentType=application/vnd.openxmlformats-officedocument.spreadsheetml.sheet.main+xml">
        <DigestMethod Algorithm="http://www.w3.org/2000/09/xmldsig#sha1"/>
        <DigestValue>WXqHejssYVQYkpVoLC/uI0C5V0A=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7XvpQ6r21M3+NlnPy3M1ha4dc4g=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2026-01-26T06:49:22Z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2026-01-26T06:49:22Z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6rzP6r4TJb2u4nZlCjW8+Rtr4ZkYne7UsG4cQ7hG1UE=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Z6CjPYCyJFuYKoBahQQaJT5Ah2G6I7FIGxeRVpMC7fI=</DigestValue>
    </Reference>
  </SignedInfo>
  <SignatureValue>bzR9c+qcsi9xG8lnfZaBANNQVkBx11Ux2Jdy42wRaVC3TrkTZ8S2b8GKC1cZmglVcg0Z9HTsUAeZ
wVsJDBozfsIwE79HtwK3MVwacKM64hrEI013pJqh3297D2Aohnb4bWIq46Ch4LLWudf+0kGzLBKr
I/9zfecqzyrqFcn3qknmALFmNO7V06x0U8VhJNsvZE7Lfra7JpVKNZb6fRjxFg3oI1P3gt85E1Sj
zB6n19AXJLuuwrGen6aWCZVBdN/zd25d5IB+vlmeCUiL+y4KPSCrDy91BRkld/yVz+QKdB2gmULG
H+t2FBq9RAVnrZsE/nqYnwhuuVx/08thk4GGwg==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qjQi2/93b+7S0Rfe7g9KNZgMhKWLXzse+SYa5tIm2TU=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s564mBjwh7RU9NTgrbVemTARyyOcK0OMhrAYBAn8e7k=</DigestValue>
      </Reference>
      <Reference URI="/xl/styles.xml?ContentType=application/vnd.openxmlformats-officedocument.spreadsheetml.styles+xml">
        <DigestMethod Algorithm="http://www.w3.org/2001/04/xmlenc#sha256"/>
        <DigestValue>x7jYjWnCivHU2mYxg8QDOqTo48Oy12vU7KwY0L7Keic=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BgjbjOFam0zkehogBbP1MZGlmnWESJylMxGeN0RYRTM=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5sYI8CBq5v6p5q+Hd04wmfRt9pguq2cmY9D8YnyzPGc=</DigestValue>
      </Reference>
      <Reference URI="/xl/worksheets/sheet3.xml?ContentType=application/vnd.openxmlformats-officedocument.spreadsheetml.worksheet+xml">
        <DigestMethod Algorithm="http://www.w3.org/2001/04/xmlenc#sha256"/>
        <DigestValue>52soQUrSzDFk5qWxSuxLxesTC10UoG9j7ADoxgHSptk=</DigestValue>
      </Reference>
      <Reference URI="/xl/worksheets/sheet4.xml?ContentType=application/vnd.openxmlformats-officedocument.spreadsheetml.worksheet+xml">
        <DigestMethod Algorithm="http://www.w3.org/2001/04/xmlenc#sha256"/>
        <DigestValue>8xeQKMz3KvD8PwM4oe0frVDkw3gq6mtjl1i1P0Nd2OM=</DigestValue>
      </Reference>
      <Reference URI="/xl/worksheets/sheet5.xml?ContentType=application/vnd.openxmlformats-officedocument.spreadsheetml.worksheet+xml">
        <DigestMethod Algorithm="http://www.w3.org/2001/04/xmlenc#sha256"/>
        <DigestValue>qkPSD+WU8jX8rykYCq9iOzOLKYMckobynzv9ebLCx+4=</DigestValue>
      </Reference>
      <Reference URI="/xl/worksheets/sheet6.xml?ContentType=application/vnd.openxmlformats-officedocument.spreadsheetml.worksheet+xml">
        <DigestMethod Algorithm="http://www.w3.org/2001/04/xmlenc#sha256"/>
        <DigestValue>77YhKpbVx/lppij+ajLCcfQ2qiVz3ecbF5CzseDPgnM=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2026-01-26T07:36:46Z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2026-01-26T07:36:46Z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2026-01-26T03:11:42Z</dcterms:modified>
</cp:coreProperties>
</file>