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<sst xmlns="http://schemas.openxmlformats.org/spreadsheetml/2006/main" count="39" uniqueCount="38">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</sst>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6" zoomScale="85" zoomScaleNormal="85" zoomScaleSheetLayoutView="100" workbookViewId="0">
      <selection activeCell="G26" sqref="G2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79" t="str">
        <f>+"Từ ngày "&amp;DAY(H20+1)&amp;"/"&amp;MONTH(H20+1)&amp;"/"&amp;YEAR(H20)&amp;" đến ngày "&amp;DAY(G20)&amp;"/"&amp;MONTH(G20)&amp;"/"&amp;YEAR(G20)</f>
        <v>Từ ngày 23/1/2026 đến ngày 25/1/2026</v>
      </c>
      <c r="G14" s="79"/>
      <c r="H14" s="79"/>
      <c r="I14" s="79"/>
    </row>
    <row r="15" spans="3:9" s="26" customFormat="1" ht="21" customHeight="1">
      <c r="C15" s="35"/>
      <c r="D15" s="35"/>
      <c r="E15" s="36" t="s">
        <v>22</v>
      </c>
      <c r="F15" s="79" t="str">
        <f>+"From "&amp;DAY(H20+1)&amp;"/"&amp;MONTH(H20+1)&amp;"/"&amp;YEAR(H20)&amp;" to "&amp;DAY(G20)&amp;"/"&amp;MONTH(G20)&amp;"/"&amp;YEAR(G20)</f>
        <v>From 23/1/2026 to 25/1/2026</v>
      </c>
      <c r="G15" s="79"/>
      <c r="H15" s="79"/>
      <c r="I15" s="79"/>
    </row>
    <row r="16" spans="3:9" s="26" customFormat="1" ht="22.5" customHeight="1">
      <c r="C16" s="35">
        <v>5</v>
      </c>
      <c r="D16" s="35"/>
      <c r="E16" s="40" t="s">
        <v>7</v>
      </c>
      <c r="F16" s="79">
        <f>G20+1</f>
        <v>46048</v>
      </c>
      <c r="G16" s="79"/>
      <c r="H16" s="7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46048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H20+1+2</f>
        <v>46047</v>
      </c>
      <c r="H20" s="48">
        <v>46044</v>
      </c>
      <c r="I20" s="65"/>
    </row>
    <row r="21" spans="3:10 16380:16380" ht="39" customHeight="1">
      <c r="C21" s="49">
        <v>1</v>
      </c>
      <c r="D21" s="89" t="s">
        <v>27</v>
      </c>
      <c r="E21" s="96"/>
      <c r="F21" s="96"/>
      <c r="G21" s="7"/>
      <c r="H21" s="7"/>
      <c r="I21" s="66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6">
        <v>238221290263</v>
      </c>
      <c r="H22" s="76">
        <v>242923376590</v>
      </c>
      <c r="I22" s="67"/>
      <c r="J22" s="64"/>
    </row>
    <row r="23" spans="3:10 16380:16380" ht="39" customHeight="1">
      <c r="C23" s="50">
        <v>1.2</v>
      </c>
      <c r="D23" s="51"/>
      <c r="E23" s="97" t="s">
        <v>29</v>
      </c>
      <c r="F23" s="97"/>
      <c r="G23" s="77"/>
      <c r="H23" s="77"/>
      <c r="I23" s="68"/>
    </row>
    <row r="24" spans="3:10 16380:16380" ht="39" customHeight="1">
      <c r="C24" s="50">
        <v>1.3</v>
      </c>
      <c r="D24" s="51"/>
      <c r="E24" s="97" t="s">
        <v>30</v>
      </c>
      <c r="F24" s="97"/>
      <c r="G24" s="74">
        <v>13875.12</v>
      </c>
      <c r="H24" s="74">
        <v>14132.12</v>
      </c>
      <c r="I24" s="67"/>
      <c r="J24" s="64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0"/>
      <c r="H25" s="70"/>
      <c r="I25" s="66"/>
    </row>
    <row r="26" spans="3:10 16380:16380" ht="39" customHeight="1">
      <c r="C26" s="50">
        <v>2.1</v>
      </c>
      <c r="D26" s="51"/>
      <c r="E26" s="59" t="s">
        <v>32</v>
      </c>
      <c r="F26" s="59"/>
      <c r="G26" s="78">
        <v>67635.820000000007</v>
      </c>
      <c r="H26" s="78">
        <v>67635.820000000007</v>
      </c>
      <c r="I26" s="69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5">
        <f>G26*G24</f>
        <v>938455118.79840016</v>
      </c>
      <c r="H27" s="75">
        <v>955837524.53840017</v>
      </c>
      <c r="I27" s="69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1">
        <f>G27/G22</f>
        <v>3.9394258916250983E-3</v>
      </c>
      <c r="H28" s="71">
        <v>3.9347284644064484E-3</v>
      </c>
      <c r="I28" s="68"/>
    </row>
    <row r="29" spans="3:10 16380:16380" ht="30.75" customHeight="1">
      <c r="C29" s="52"/>
      <c r="D29" s="52"/>
      <c r="E29" s="53"/>
      <c r="F29" s="53"/>
      <c r="G29" s="54"/>
      <c r="H29" s="54"/>
      <c r="I29" s="68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3"/>
      <c r="G31" s="72" t="s">
        <v>15</v>
      </c>
      <c r="H31" s="72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1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F15:I15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sXVHSx4ZK50C2fTnkafdKUcRRVY=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2A/fTGh6givDJ+3ATltYyOA9FFU=</DigestValue>
    </Reference>
  </SignedInfo>
  <SignatureValue>N51uj1GoPWScPAqAJDTgSKLan5Pt8T8OPOtregdiZL8tQO++t5CVCQqonr1ccgnsxdVZmh0U4pBN
PavrKw7Bg/FuQDYVp7WM22+8RgiwIoWuGGmuvnFFpSN3wegaoacf9AngVoI/WWl2jkSQ8x4nER4H
H6CJ4RsnfpUsWfaQLMvjiSetBzVnMibuInQdWFuymD0CgGTem8yFDWHiekI1hN2Rv9mw6+pMnD67
TF4WgZexaIE0jqblWPFNzngxax7V8n4H5DBuY9jg7zee4Z9SwswHwHwyJtD+5OpnAxoBjdDD4Bnd
Cdg+/DbKfBimfHiAU2FyseVl0OK+o4WNHUFCKA==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b8Er+Tut6jh6jyiEBiOvBOngz0Q=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n0Jx98ItM1SznrqmZJaxRVLL//M=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jV9LGK+naQETI+WQLBt8+mET8ik=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2026-01-26T06:47:58Z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2026-01-26T06:47:58Z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wNvBCplXRrpnydwVqy3KwKFkZ6d4JJmC7QC/yDm44i4=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BmGtQejh1VOIBF6+IPrSzWCY4QNIQD7Dw0jmeZvXq1c=</DigestValue>
    </Reference>
  </SignedInfo>
  <SignatureValue>EHVCPlgB8YWEkOxbJLtvDldXT/Z4LI3nKbbIbBwOt6gP57OZ4Uih2OTGNDYwtmLAUoaOzBuwTG87
k4FJIvNDKC+wvryUNjpfXMjFYXYaz0Vc2lvCqyZO6F4u9OW22ST3Ibg8/dYs4fUTXET8unhGoJl1
I3/VdOiZsKZKTdJsuztiM/ht9CTi0sgHhPZPZsMtjxFaE0IxcsOxbS1UzxobHY2cu+yuxdLacb0d
oDuvMQMjNCRggc1f3DZJj2+EAWS9/yeS/m5kcJ6lU+jeccRN03/pHsCMJWwCFVK/KuDlBkQbW5yW
qq13albuL5wlLX1Vk/SUzi8yQSbZxGWn0AcFVA==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vvt516IfkBQT6+qYsgJ1TisF2EcVaz+eLYo33q+OPVI=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vf40wG+oIuSyIGkq3N6DbWD5Ke1mtDPUsHKYpMMUtJ4=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hk1oLkVibbAwiXNBOqjnDxH2irxJxKnEQK0L8sApOwM=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2026-01-26T07:38:01Z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2026-01-26T07:38:01Z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2026-01-26T03:40:49Z</dcterms:modified>
</cp:coreProperties>
</file>