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<sst xmlns="http://schemas.openxmlformats.org/spreadsheetml/2006/main" count="1392" uniqueCount="599">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</sst>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justify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1" t="s">
        <v>50</v>
      </c>
      <c r="B2" s="302"/>
      <c r="C2" s="302"/>
      <c r="D2" s="302"/>
      <c r="E2" s="302"/>
      <c r="F2" s="30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3" t="s">
        <v>51</v>
      </c>
      <c r="D3" s="303"/>
      <c r="E3" s="303"/>
      <c r="F3" s="303"/>
      <c r="G3" s="303"/>
      <c r="H3" s="303"/>
      <c r="I3" s="303"/>
      <c r="J3" s="303"/>
      <c r="K3" s="303"/>
      <c r="L3" s="303"/>
      <c r="M3" s="304" t="s">
        <v>23</v>
      </c>
      <c r="N3" s="311"/>
      <c r="O3" s="318" t="s">
        <v>24</v>
      </c>
      <c r="P3" s="319"/>
      <c r="Q3" s="304" t="s">
        <v>5</v>
      </c>
      <c r="R3" s="304"/>
      <c r="S3" s="311"/>
      <c r="T3" s="306"/>
      <c r="U3" s="313" t="s">
        <v>26</v>
      </c>
      <c r="V3" s="314"/>
      <c r="W3" s="315" t="s">
        <v>25</v>
      </c>
    </row>
    <row r="4" spans="1:23" ht="12.75" customHeight="1">
      <c r="A4" s="311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07" t="s">
        <v>52</v>
      </c>
      <c r="I4" s="304" t="s">
        <v>34</v>
      </c>
      <c r="J4" s="306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07" t="s">
        <v>36</v>
      </c>
      <c r="V4" s="304" t="s">
        <v>39</v>
      </c>
      <c r="W4" s="316"/>
    </row>
    <row r="5" spans="1:23">
      <c r="A5" s="306"/>
      <c r="B5" s="306"/>
      <c r="C5" s="306"/>
      <c r="D5" s="306"/>
      <c r="E5" s="306"/>
      <c r="F5" s="306"/>
      <c r="G5" s="306"/>
      <c r="H5" s="308"/>
      <c r="I5" s="106" t="s">
        <v>40</v>
      </c>
      <c r="J5" s="106" t="s">
        <v>41</v>
      </c>
      <c r="K5" s="306"/>
      <c r="L5" s="306"/>
      <c r="M5" s="306"/>
      <c r="N5" s="306"/>
      <c r="O5" s="306"/>
      <c r="P5" s="306"/>
      <c r="Q5" s="305"/>
      <c r="R5" s="305"/>
      <c r="S5" s="306"/>
      <c r="T5" s="305"/>
      <c r="U5" s="308"/>
      <c r="V5" s="312"/>
      <c r="W5" s="31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9" t="s">
        <v>5</v>
      </c>
      <c r="B179" s="31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4"/>
      <c r="C3" s="324"/>
      <c r="D3" s="32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0">
        <v>41948</v>
      </c>
      <c r="C4" s="320"/>
      <c r="D4" s="32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0">
        <v>41949</v>
      </c>
      <c r="C5" s="320"/>
      <c r="D5" s="32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4">
        <v>111000</v>
      </c>
      <c r="C6" s="324"/>
      <c r="D6" s="32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0" t="s">
        <v>226</v>
      </c>
      <c r="C9" s="320"/>
      <c r="D9" s="32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4" t="e">
        <f>VLOOKUP(I11,#REF!,4,0)*1000</f>
        <v>#REF!</v>
      </c>
      <c r="C11" s="324"/>
      <c r="D11" s="32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4">
        <v>10000</v>
      </c>
      <c r="C17" s="324"/>
      <c r="D17" s="32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4">
        <v>10000</v>
      </c>
      <c r="C19" s="324"/>
      <c r="D19" s="32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0"/>
      <c r="C21" s="320"/>
      <c r="D21" s="32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1" t="s">
        <v>241</v>
      </c>
      <c r="F23" s="321"/>
      <c r="G23" s="32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zoomScaleNormal="77" zoomScaleSheetLayoutView="100" workbookViewId="0">
      <selection activeCell="E60" sqref="E60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6" t="s">
        <v>561</v>
      </c>
      <c r="C1" s="336"/>
      <c r="D1" s="336"/>
      <c r="E1" s="336"/>
      <c r="F1" s="336"/>
      <c r="G1" s="336"/>
    </row>
    <row r="2" spans="2:7" ht="15.75" customHeight="1">
      <c r="B2" s="359" t="s">
        <v>562</v>
      </c>
      <c r="C2" s="359"/>
      <c r="D2" s="359"/>
      <c r="E2" s="359"/>
      <c r="F2" s="359"/>
      <c r="G2" s="359"/>
    </row>
    <row r="3" spans="2:7" ht="19.5" customHeight="1">
      <c r="B3" s="360" t="s">
        <v>582</v>
      </c>
      <c r="C3" s="360"/>
      <c r="D3" s="360"/>
      <c r="E3" s="360"/>
      <c r="F3" s="360"/>
      <c r="G3" s="360"/>
    </row>
    <row r="4" spans="2:7" ht="18" customHeight="1">
      <c r="B4" s="361" t="s">
        <v>563</v>
      </c>
      <c r="C4" s="361"/>
      <c r="D4" s="361"/>
      <c r="E4" s="361"/>
      <c r="F4" s="361"/>
      <c r="G4" s="361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6" t="s">
        <v>564</v>
      </c>
      <c r="C6" s="336"/>
      <c r="D6" s="336"/>
      <c r="E6" s="336"/>
      <c r="F6" s="336"/>
      <c r="G6" s="336"/>
    </row>
    <row r="7" spans="2:7" ht="15.75" customHeight="1">
      <c r="B7" s="336" t="s">
        <v>565</v>
      </c>
      <c r="C7" s="336"/>
      <c r="D7" s="336"/>
      <c r="E7" s="336"/>
      <c r="F7" s="336"/>
      <c r="G7" s="336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4" t="s">
        <v>570</v>
      </c>
      <c r="C18" s="354"/>
      <c r="D18" s="354"/>
      <c r="E18" s="161" t="str">
        <f>"Từ ngày "&amp;TEXT(G25+1,"dd/mm/yyyy")&amp;" đến "&amp;TEXT(F25,"dd/mm/yyyy")</f>
        <v>Từ ngày 29/12/2025 đến 04/01/2026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29/12/2025 to 04/01/2026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46027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2">
        <f>E20</f>
        <v>46027</v>
      </c>
      <c r="F21" s="362"/>
      <c r="G21" s="362"/>
      <c r="H21" s="362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6" t="s">
        <v>531</v>
      </c>
      <c r="C23" s="367"/>
      <c r="D23" s="366" t="s">
        <v>541</v>
      </c>
      <c r="E23" s="367"/>
      <c r="F23" s="259" t="s">
        <v>542</v>
      </c>
      <c r="G23" s="259" t="s">
        <v>542</v>
      </c>
    </row>
    <row r="24" spans="2:12" ht="15.75" customHeight="1">
      <c r="B24" s="368" t="s">
        <v>27</v>
      </c>
      <c r="C24" s="369"/>
      <c r="D24" s="370" t="s">
        <v>330</v>
      </c>
      <c r="E24" s="37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46026</v>
      </c>
      <c r="G25" s="261">
        <v>46019</v>
      </c>
      <c r="H25" s="186"/>
    </row>
    <row r="26" spans="2:12" ht="15.75" customHeight="1">
      <c r="B26" s="357" t="s">
        <v>572</v>
      </c>
      <c r="C26" s="358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50">
        <v>1</v>
      </c>
      <c r="C28" s="351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294522187960</v>
      </c>
      <c r="G30" s="265">
        <v>297949602578</v>
      </c>
      <c r="H30" s="198"/>
      <c r="J30" s="198"/>
      <c r="K30" s="198"/>
      <c r="L30" s="198"/>
    </row>
    <row r="31" spans="2:12" ht="15.75" customHeight="1">
      <c r="B31" s="355">
        <v>1.2</v>
      </c>
      <c r="C31" s="356"/>
      <c r="D31" s="199" t="s">
        <v>585</v>
      </c>
      <c r="E31" s="200"/>
      <c r="F31" s="255">
        <f>G35</f>
        <v>13375.74</v>
      </c>
      <c r="G31" s="266">
        <v>13310.57</v>
      </c>
      <c r="H31" s="198"/>
      <c r="J31" s="198"/>
      <c r="K31" s="198"/>
      <c r="L31" s="198"/>
    </row>
    <row r="32" spans="2:12" ht="15.75" customHeight="1">
      <c r="B32" s="350">
        <v>2</v>
      </c>
      <c r="C32" s="351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297414299453</v>
      </c>
      <c r="G34" s="265">
        <v>294522187960</v>
      </c>
      <c r="H34" s="198"/>
      <c r="J34" s="198"/>
      <c r="K34" s="198"/>
      <c r="L34" s="198"/>
    </row>
    <row r="35" spans="2:12" ht="15.75" customHeight="1">
      <c r="B35" s="355">
        <v>2.2000000000000002</v>
      </c>
      <c r="C35" s="356"/>
      <c r="D35" s="202" t="s">
        <v>587</v>
      </c>
      <c r="E35" s="195"/>
      <c r="F35" s="268">
        <v>13630.42</v>
      </c>
      <c r="G35" s="268">
        <v>13375.74</v>
      </c>
      <c r="H35" s="198"/>
      <c r="J35" s="198"/>
      <c r="K35" s="198"/>
      <c r="L35" s="198"/>
    </row>
    <row r="36" spans="2:12" ht="15.75" customHeight="1">
      <c r="B36" s="338">
        <v>3</v>
      </c>
      <c r="C36" s="339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2892111493</v>
      </c>
      <c r="G37" s="271">
        <v>-3427414618</v>
      </c>
      <c r="H37" s="198"/>
      <c r="J37" s="198"/>
      <c r="K37" s="198"/>
      <c r="L37" s="198"/>
    </row>
    <row r="38" spans="2:12" ht="15.75" customHeight="1">
      <c r="B38" s="340">
        <v>3.1</v>
      </c>
      <c r="C38" s="341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5528608447</v>
      </c>
      <c r="G39" s="257">
        <v>1465467131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-2636496954</v>
      </c>
      <c r="G41" s="271">
        <v>-4892881749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1.9040441874617731E-2</v>
      </c>
      <c r="G45" s="241">
        <v>4.8961088818886278E-3</v>
      </c>
      <c r="H45" s="256"/>
      <c r="J45" s="198"/>
      <c r="K45" s="198"/>
      <c r="L45" s="198"/>
    </row>
    <row r="46" spans="2:12" ht="15.75" customHeight="1">
      <c r="B46" s="344">
        <v>5</v>
      </c>
      <c r="C46" s="345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48">
        <v>5.0999999999999996</v>
      </c>
      <c r="C48" s="349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48">
        <v>5.2</v>
      </c>
      <c r="C49" s="349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46">
        <v>6</v>
      </c>
      <c r="C50" s="347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53808.19</v>
      </c>
      <c r="G51" s="268">
        <v>53808.19</v>
      </c>
      <c r="H51" s="249"/>
      <c r="J51" s="198"/>
      <c r="K51" s="198"/>
      <c r="L51" s="198"/>
    </row>
    <row r="52" spans="2:12" ht="15.75" customHeight="1">
      <c r="B52" s="348">
        <v>6.2</v>
      </c>
      <c r="C52" s="349"/>
      <c r="D52" s="196" t="s">
        <v>591</v>
      </c>
      <c r="E52" s="221"/>
      <c r="F52" s="285">
        <f>F51*F35</f>
        <v>733428229.13980007</v>
      </c>
      <c r="G52" s="285">
        <v>719724359.31060004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2.4660153546373206E-3</v>
      </c>
      <c r="G53" s="274">
        <v>2.4437016589335813E-3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7" t="s">
        <v>557</v>
      </c>
      <c r="G55" s="337"/>
      <c r="J55" s="288"/>
    </row>
    <row r="56" spans="2:12" s="186" customFormat="1">
      <c r="C56" s="286"/>
      <c r="D56" s="289" t="s">
        <v>592</v>
      </c>
      <c r="E56" s="287"/>
      <c r="F56" s="363" t="s">
        <v>558</v>
      </c>
      <c r="G56" s="337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73"/>
      <c r="C64" s="373"/>
    </row>
    <row r="65" spans="2:8" s="296" customFormat="1">
      <c r="B65" s="294" t="s">
        <v>595</v>
      </c>
      <c r="C65" s="294"/>
      <c r="D65" s="294"/>
      <c r="E65" s="294"/>
      <c r="F65" s="372" t="s">
        <v>596</v>
      </c>
      <c r="G65" s="372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64"/>
      <c r="G69" s="364"/>
    </row>
    <row r="70" spans="2:8" ht="14.25" customHeight="1">
      <c r="B70" s="230"/>
      <c r="C70" s="230"/>
      <c r="D70" s="277"/>
      <c r="E70" s="172"/>
      <c r="F70" s="365"/>
      <c r="G70" s="365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HWLNWKd3PPc47pyCfwS6wE5dCJU=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tKF2+ZNbXlHsuH0+0vtEr8gewpg=</DigestValue>
    </Reference>
  </SignedInfo>
  <SignatureValue>UZEPAjL7OaRVCvyGP9IJbxA+T6wdnapYO/nlaC1j3qydHijiBnxguS4xeWA4B7aP541yr5td0GmI
zzy/XIc5xx6HHfC329UZ+euITF0R1V98Rss2d/mR7LrHnhe1ZugApVEMitWcsRNAhJxhhShmIT56
yWN6XAFclfbsGsWyj3tDnVH+e2728MERCCQvRrgzh2QZ8SEg0x/Jyly9PkoE5tUcX7khzYD4kenB
aDe+ErfQbySJQFn7R9fCkjltr9clVs7urKtQGDBPBOcLA0R1lYoxjHbD+DqFJuiNm17dNwHNi1Zx
wZ+dbJOihnmL0rnMoUDTZlo1w86ZlqJz6Rveww==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aCRuiERza1QRIFPMlPrqg2Uqgx4=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yz1piKiUcVH8ngixjfGSio7t5BY=</DigestValue>
      </Reference>
      <Reference URI="/xl/worksheets/sheet2.xml?ContentType=application/vnd.openxmlformats-officedocument.spreadsheetml.worksheet+xml">
        <DigestMethod Algorithm="http://www.w3.org/2000/09/xmldsig#sha1"/>
        <DigestValue>QOQyb3kXqDM0rQN2g98QLQ/2hYo=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GTocrEoHIN/0R/qymdqf79BdHLk=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2026-01-05T06:42:46Z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2026-01-05T06:42:46Z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oyJPksUOAPh6Ec8mThCK34+/U3acni7D+Fg1Axhxmfs=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zqrP/ETNKlp5NimyTY+zZjGDUU/tYVeRyCvQtLbkI2w=</DigestValue>
    </Reference>
  </SignedInfo>
  <SignatureValue>id3oVVcvmoo54SkYVx0or9YwNarBRcVpkTQg/pD0YHif4AnNxxDrjsAzBFeDK4AICm3Uwk8zE8yp
ct/pma4bNQ5NEwxd/z8/RTwo2B2cacW7S1xMqrXK/jywZqHbWJK2DX6ncaXJUaVDh7puJRYZl+PK
JRXjIZq4xBzyrqQhgSbpVYU2ekwIaPAszkpWmDKBsmvMuxvDhiVMDMsG1EmJ7FGQYsrkw1Mh9lPA
3IsCGK7ioHNryyDV47E7h1Dyf4lc1QhkJDvpKRYm748Lg3ulkMJoTfI54QXR4Ut4G9d9BW+M9Jnz
dDAJfZq8VQ97WpwuJ54+RzREZA6uMyD5X15/+g==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BllbnDPc6f3wnUYvO8GzhZAQZexYY9RvwByRflpx/Hs=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+bQC8ts3ZoNw8X7JsoHaH3vv+zYTPWaRk8uFqErmSAA=</DigestValue>
      </Reference>
      <Reference URI="/xl/worksheets/sheet3.xml?ContentType=application/vnd.openxmlformats-officedocument.spreadsheetml.worksheet+xml">
        <DigestMethod Algorithm="http://www.w3.org/2001/04/xmlenc#sha256"/>
        <DigestValue>e5gcanFki343xxOAKpHLC0SpuK2/Y8ElHhyalkwH2/w=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F+jgGTtJALbxzYNKRWKshUDTW1YtJLM49mp6HejjlzE=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2026-01-05T10:20:31Z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2026-01-05T10:20:31Z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2026-01-05T05:21:11Z</dcterms:modified>
</cp:coreProperties>
</file>