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comments5.xml" ContentType="application/vnd.openxmlformats-officedocument.spreadsheetml.comments+xml"/>
  <Override PartName="/xl/comments1.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8.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Quý\TCBF\"/>
    </mc:Choice>
  </mc:AlternateContent>
  <bookViews>
    <workbookView xWindow="-108" yWindow="-108" windowWidth="19416" windowHeight="10296"/>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authors>
    <author/>
  </authors>
  <commentList>
    <comment ref="D2" authorId="0" shapeId="0">
      <text>
        <r>
          <rPr>
            <sz val="10"/>
            <rFont val="Arial"/>
          </rPr>
          <t>Ô chỉ tiêu có định dạng số. Đơn vị tính x 1 (hoặc %)</t>
        </r>
      </text>
    </comment>
    <comment ref="E2" authorId="0" shapeId="0">
      <text>
        <r>
          <rPr>
            <sz val="10"/>
            <rFont val="Arial"/>
          </rPr>
          <t>Ô chỉ tiêu có định dạng số. Đơn vị tính x 1 (hoặc %)</t>
        </r>
      </text>
    </comment>
    <comment ref="F2" authorId="0" shapeId="0">
      <text>
        <r>
          <rPr>
            <sz val="10"/>
            <rFont val="Arial"/>
          </rPr>
          <t>Ô chỉ tiêu có định dạng số. Đơn vị tính x 1 (hoặc %)</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số. Đơn vị tính x 1 (hoặc %)</t>
        </r>
      </text>
    </comment>
    <comment ref="F3" authorId="0" shapeId="0">
      <text>
        <r>
          <rPr>
            <sz val="10"/>
            <rFont val="Arial"/>
          </rPr>
          <t>Ô chỉ tiêu có định dạng số. Đơn vị tính x 1 (hoặc %)</t>
        </r>
      </text>
    </comment>
    <comment ref="D4" authorId="0" shapeId="0">
      <text>
        <r>
          <rPr>
            <sz val="10"/>
            <rFont val="Arial"/>
          </rPr>
          <t>Ô chỉ tiêu có định dạng số. Đơn vị tính x 1 (hoặc %)</t>
        </r>
      </text>
    </comment>
    <comment ref="E4" authorId="0" shapeId="0">
      <text>
        <r>
          <rPr>
            <sz val="10"/>
            <rFont val="Arial"/>
          </rPr>
          <t>Ô chỉ tiêu có định dạng số. Đơn vị tính x 1 (hoặc %)</t>
        </r>
      </text>
    </comment>
    <comment ref="F4" authorId="0" shapeId="0">
      <text>
        <r>
          <rPr>
            <sz val="10"/>
            <rFont val="Arial"/>
          </rPr>
          <t>Ô chỉ tiêu có định dạng số. Đơn vị tính x 1 (hoặc %)</t>
        </r>
      </text>
    </comment>
    <comment ref="A6" authorId="0" shapeId="0">
      <text>
        <r>
          <rPr>
            <sz val="10"/>
            <rFont val="Arial"/>
          </rPr>
          <t>Ô chỉ tiêu có định dạng ký tự
Dữ liệu động đầu vào hợp lệ khi chỉ được thêm dòng trên ô này.</t>
        </r>
      </text>
    </comment>
    <comment ref="B6" authorId="0" shapeId="0">
      <text>
        <r>
          <rPr>
            <sz val="10"/>
            <rFont val="Arial"/>
          </rPr>
          <t>Ô chỉ tiêu có định dạng ký tự
Dữ liệu động đầu vào hợp lệ khi chỉ được thêm dòng trên ô này.</t>
        </r>
      </text>
    </comment>
    <comment ref="C6" authorId="0" shapeId="0">
      <text>
        <r>
          <rPr>
            <sz val="10"/>
            <rFont val="Arial"/>
          </rPr>
          <t>Ô chỉ tiêu có định dạng ký tự
Dữ liệu động đầu vào hợp lệ khi chỉ được thêm dòng trên ô này.</t>
        </r>
      </text>
    </comment>
    <comment ref="D6" authorId="0" shapeId="0">
      <text>
        <r>
          <rPr>
            <sz val="10"/>
            <rFont val="Arial"/>
          </rPr>
          <t>Ô chỉ tiêu có định dạng số. Đơn vị tính x 1 (hoặc %)
Dữ liệu động đầu vào hợp lệ khi chỉ được thêm dòng trên ô này.</t>
        </r>
      </text>
    </comment>
    <comment ref="E6" authorId="0" shapeId="0">
      <text>
        <r>
          <rPr>
            <sz val="10"/>
            <rFont val="Arial"/>
          </rPr>
          <t>Ô chỉ tiêu có định dạng số. Đơn vị tính x 1 (hoặc %)
Dữ liệu động đầu vào hợp lệ khi chỉ được thêm dòng trên ô này.</t>
        </r>
      </text>
    </comment>
    <comment ref="F6" authorId="0" shapeId="0">
      <text>
        <r>
          <rPr>
            <sz val="10"/>
            <rFont val="Arial"/>
          </rPr>
          <t>Ô chỉ tiêu có định dạng số. Đơn vị tính x 1 (hoặc %)
Dữ liệu động đầu vào hợp lệ khi chỉ được thêm dòng trên ô này.</t>
        </r>
      </text>
    </comment>
    <comment ref="A8" authorId="0" shapeId="0">
      <text>
        <r>
          <rPr>
            <sz val="10"/>
            <rFont val="Arial"/>
          </rPr>
          <t>Ô chỉ tiêu có định dạng ký tự
Dữ liệu động đầu vào hợp lệ khi chỉ được thêm dòng trên ô này.</t>
        </r>
      </text>
    </comment>
    <comment ref="B8" authorId="0" shapeId="0">
      <text>
        <r>
          <rPr>
            <sz val="10"/>
            <rFont val="Arial"/>
          </rPr>
          <t>Ô chỉ tiêu có định dạng ký tự
Dữ liệu động đầu vào hợp lệ khi chỉ được thêm dòng trên ô này.</t>
        </r>
      </text>
    </comment>
    <comment ref="C8" authorId="0" shapeId="0">
      <text>
        <r>
          <rPr>
            <sz val="10"/>
            <rFont val="Arial"/>
          </rPr>
          <t>Ô chỉ tiêu có định dạng ký tự
Dữ liệu động đầu vào hợp lệ khi chỉ được thêm dòng trên ô này.</t>
        </r>
      </text>
    </comment>
    <comment ref="D8" authorId="0" shapeId="0">
      <text>
        <r>
          <rPr>
            <sz val="10"/>
            <rFont val="Arial"/>
          </rPr>
          <t>Ô chỉ tiêu có định dạng số. Đơn vị tính x 1 (hoặc %)
Dữ liệu động đầu vào hợp lệ khi chỉ được thêm dòng trên ô này.</t>
        </r>
      </text>
    </comment>
    <comment ref="E8" authorId="0" shapeId="0">
      <text>
        <r>
          <rPr>
            <sz val="10"/>
            <rFont val="Arial"/>
          </rPr>
          <t>Ô chỉ tiêu có định dạng số. Đơn vị tính x 1 (hoặc %)
Dữ liệu động đầu vào hợp lệ khi chỉ được thêm dòng trên ô này.</t>
        </r>
      </text>
    </comment>
    <comment ref="F8" authorId="0" shapeId="0">
      <text>
        <r>
          <rPr>
            <sz val="10"/>
            <rFont val="Arial"/>
          </rPr>
          <t>Ô chỉ tiêu có định dạng số. Đơn vị tính x 1 (hoặc %)
Dữ liệu động đầu vào hợp lệ khi chỉ được thêm dòng trên ô này.</t>
        </r>
      </text>
    </comment>
    <comment ref="A10" authorId="0" shapeId="0">
      <text>
        <r>
          <rPr>
            <sz val="10"/>
            <rFont val="Arial"/>
          </rPr>
          <t>Ô chỉ tiêu có định dạng số. Đơn vị tính x 1 (hoặc %)
Dữ liệu động đầu vào hợp lệ khi chỉ được thêm dòng trên ô này.</t>
        </r>
      </text>
    </comment>
    <comment ref="B10" authorId="0" shapeId="0">
      <text>
        <r>
          <rPr>
            <sz val="10"/>
            <rFont val="Arial"/>
          </rPr>
          <t>Ô chỉ tiêu có định dạng ký tự
Dữ liệu động đầu vào hợp lệ khi chỉ được thêm dòng trên ô này.</t>
        </r>
      </text>
    </comment>
    <comment ref="C10" authorId="0" shapeId="0">
      <text>
        <r>
          <rPr>
            <sz val="10"/>
            <rFont val="Arial"/>
          </rPr>
          <t>Ô chỉ tiêu có định dạng số. Đơn vị tính x 1 (hoặc %)
Dữ liệu động đầu vào hợp lệ khi chỉ được thêm dòng trên ô này.</t>
        </r>
      </text>
    </comment>
    <comment ref="D10" authorId="0" shapeId="0">
      <text>
        <r>
          <rPr>
            <sz val="10"/>
            <rFont val="Arial"/>
          </rPr>
          <t>Ô chỉ tiêu có định dạng số. Đơn vị tính x 1 (hoặc %)
Dữ liệu động đầu vào hợp lệ khi chỉ được thêm dòng trên ô này.</t>
        </r>
      </text>
    </comment>
    <comment ref="E10" authorId="0" shapeId="0">
      <text>
        <r>
          <rPr>
            <sz val="10"/>
            <rFont val="Arial"/>
          </rPr>
          <t>Ô chỉ tiêu có định dạng số. Đơn vị tính x 1 (hoặc %)
Dữ liệu động đầu vào hợp lệ khi chỉ được thêm dòng trên ô này.</t>
        </r>
      </text>
    </comment>
    <comment ref="F10" authorId="0" shapeId="0">
      <text>
        <r>
          <rPr>
            <sz val="10"/>
            <rFont val="Arial"/>
          </rPr>
          <t>Ô chỉ tiêu có định dạng số. Đơn vị tính x 1 (hoặc %)
Dữ liệu động đầu vào hợp lệ khi chỉ được thêm dòng trên ô này.</t>
        </r>
      </text>
    </comment>
    <comment ref="D11" authorId="0" shapeId="0">
      <text>
        <r>
          <rPr>
            <sz val="10"/>
            <rFont val="Arial"/>
          </rPr>
          <t>Ô chỉ tiêu có định dạng số. Đơn vị tính x 1 (hoặc %)</t>
        </r>
      </text>
    </comment>
    <comment ref="E11" authorId="0" shapeId="0">
      <text>
        <r>
          <rPr>
            <sz val="10"/>
            <rFont val="Arial"/>
          </rPr>
          <t>Ô chỉ tiêu có định dạng số. Đơn vị tính x 1 (hoặc %)</t>
        </r>
      </text>
    </comment>
    <comment ref="F11" authorId="0" shapeId="0">
      <text>
        <r>
          <rPr>
            <sz val="10"/>
            <rFont val="Arial"/>
          </rPr>
          <t>Ô chỉ tiêu có định dạng số. Đơn vị tính x 1 (hoặc %)</t>
        </r>
      </text>
    </comment>
    <comment ref="A13" authorId="0" shapeId="0">
      <text>
        <r>
          <rPr>
            <sz val="10"/>
            <rFont val="Arial"/>
          </rPr>
          <t>Ô chỉ tiêu có định dạng ký tự
Dữ liệu động đầu vào hợp lệ khi chỉ được thêm dòng trên ô này.</t>
        </r>
      </text>
    </comment>
    <comment ref="B13" authorId="0" shapeId="0">
      <text>
        <r>
          <rPr>
            <sz val="10"/>
            <rFont val="Arial"/>
          </rPr>
          <t>Ô chỉ tiêu có định dạng ký tự
Dữ liệu động đầu vào hợp lệ khi chỉ được thêm dòng trên ô này.</t>
        </r>
      </text>
    </comment>
    <comment ref="C13" authorId="0" shapeId="0">
      <text>
        <r>
          <rPr>
            <sz val="10"/>
            <rFont val="Arial"/>
          </rPr>
          <t>Ô chỉ tiêu có định dạng ký tự
Dữ liệu động đầu vào hợp lệ khi chỉ được thêm dòng trên ô này.</t>
        </r>
      </text>
    </comment>
    <comment ref="D13" authorId="0" shapeId="0">
      <text>
        <r>
          <rPr>
            <sz val="10"/>
            <rFont val="Arial"/>
          </rPr>
          <t>Ô chỉ tiêu có định dạng số. Đơn vị tính x 1 (hoặc %)
Dữ liệu động đầu vào hợp lệ khi chỉ được thêm dòng trên ô này.</t>
        </r>
      </text>
    </comment>
    <comment ref="E13" authorId="0" shapeId="0">
      <text>
        <r>
          <rPr>
            <sz val="10"/>
            <rFont val="Arial"/>
          </rPr>
          <t>Ô chỉ tiêu có định dạng số. Đơn vị tính x 1 (hoặc %)
Dữ liệu động đầu vào hợp lệ khi chỉ được thêm dòng trên ô này.</t>
        </r>
      </text>
    </comment>
    <comment ref="F13" authorId="0" shapeId="0">
      <text>
        <r>
          <rPr>
            <sz val="10"/>
            <rFont val="Arial"/>
          </rPr>
          <t>Ô chỉ tiêu có định dạng số. Đơn vị tính x 1 (hoặc %)
Dữ liệu động đầu vào hợp lệ khi chỉ được thêm dòng trên ô này.</t>
        </r>
      </text>
    </comment>
    <comment ref="A15" authorId="0" shapeId="0">
      <text>
        <r>
          <rPr>
            <sz val="10"/>
            <rFont val="Arial"/>
          </rPr>
          <t>Ô chỉ tiêu có định dạng số. Đơn vị tính x 1 (hoặc %)
Dữ liệu động đầu vào hợp lệ khi chỉ được thêm dòng trên ô này.</t>
        </r>
      </text>
    </comment>
    <comment ref="B15" authorId="0" shapeId="0">
      <text>
        <r>
          <rPr>
            <sz val="10"/>
            <rFont val="Arial"/>
          </rPr>
          <t>Ô chỉ tiêu có định dạng ký tự
Dữ liệu động đầu vào hợp lệ khi chỉ được thêm dòng trên ô này.</t>
        </r>
      </text>
    </comment>
    <comment ref="C15" authorId="0" shapeId="0">
      <text>
        <r>
          <rPr>
            <sz val="10"/>
            <rFont val="Arial"/>
          </rPr>
          <t>Ô chỉ tiêu có định dạng số. Đơn vị tính x 1 (hoặc %)
Dữ liệu động đầu vào hợp lệ khi chỉ được thêm dòng trên ô này.</t>
        </r>
      </text>
    </comment>
    <comment ref="D15" authorId="0" shapeId="0">
      <text>
        <r>
          <rPr>
            <sz val="10"/>
            <rFont val="Arial"/>
          </rPr>
          <t>Ô chỉ tiêu có định dạng số. Đơn vị tính x 1 (hoặc %)
Dữ liệu động đầu vào hợp lệ khi chỉ được thêm dòng trên ô này.</t>
        </r>
      </text>
    </comment>
    <comment ref="E15" authorId="0" shapeId="0">
      <text>
        <r>
          <rPr>
            <sz val="10"/>
            <rFont val="Arial"/>
          </rPr>
          <t>Ô chỉ tiêu có định dạng số. Đơn vị tính x 1 (hoặc %)
Dữ liệu động đầu vào hợp lệ khi chỉ được thêm dòng trên ô này.</t>
        </r>
      </text>
    </comment>
    <comment ref="F15" authorId="0" shapeId="0">
      <text>
        <r>
          <rPr>
            <sz val="10"/>
            <rFont val="Arial"/>
          </rPr>
          <t>Ô chỉ tiêu có định dạng số. Đơn vị tính x 1 (hoặc %)
Dữ liệu động đầu vào hợp lệ khi chỉ được thêm dòng trên ô này.</t>
        </r>
      </text>
    </comment>
    <comment ref="D16" authorId="0" shapeId="0">
      <text>
        <r>
          <rPr>
            <sz val="10"/>
            <rFont val="Arial"/>
          </rPr>
          <t>Ô chỉ tiêu có định dạng số. Đơn vị tính x 1 (hoặc %)</t>
        </r>
      </text>
    </comment>
    <comment ref="E16" authorId="0" shapeId="0">
      <text>
        <r>
          <rPr>
            <sz val="10"/>
            <rFont val="Arial"/>
          </rPr>
          <t>Ô chỉ tiêu có định dạng số. Đơn vị tính x 1 (hoặc %)</t>
        </r>
      </text>
    </comment>
    <comment ref="F16" authorId="0" shapeId="0">
      <text>
        <r>
          <rPr>
            <sz val="10"/>
            <rFont val="Arial"/>
          </rPr>
          <t>Ô chỉ tiêu có định dạng số. Đơn vị tính x 1 (hoặc %)</t>
        </r>
      </text>
    </comment>
    <comment ref="A18" authorId="0" shapeId="0">
      <text>
        <r>
          <rPr>
            <sz val="10"/>
            <rFont val="Arial"/>
          </rPr>
          <t>Ô chỉ tiêu có định dạng số. Đơn vị tính x 1 (hoặc %)
Dữ liệu động đầu vào hợp lệ khi chỉ được thêm dòng trên ô này.</t>
        </r>
      </text>
    </comment>
    <comment ref="B18"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số. Đơn vị tính x 1 (hoặc %)
Dữ liệu động đầu vào hợp lệ khi chỉ được thêm dòng trên ô này.</t>
        </r>
      </text>
    </comment>
    <comment ref="D18" authorId="0" shapeId="0">
      <text>
        <r>
          <rPr>
            <sz val="10"/>
            <rFont val="Arial"/>
          </rPr>
          <t>Ô chỉ tiêu có định dạng số. Đơn vị tính x 1 (hoặc %)
Dữ liệu động đầu vào hợp lệ khi chỉ được thêm dòng trên ô này.</t>
        </r>
      </text>
    </comment>
    <comment ref="E18" authorId="0" shapeId="0">
      <text>
        <r>
          <rPr>
            <sz val="10"/>
            <rFont val="Arial"/>
          </rPr>
          <t>Ô chỉ tiêu có định dạng số. Đơn vị tính x 1 (hoặc %)
Dữ liệu động đầu vào hợp lệ khi chỉ được thêm dòng trên ô này.</t>
        </r>
      </text>
    </comment>
    <comment ref="F18" authorId="0" shapeId="0">
      <text>
        <r>
          <rPr>
            <sz val="10"/>
            <rFont val="Arial"/>
          </rPr>
          <t>Ô chỉ tiêu có định dạng số. Đơn vị tính x 1 (hoặc %)
Dữ liệu động đầu vào hợp lệ khi chỉ được thêm dòng trên ô này.</t>
        </r>
      </text>
    </comment>
    <comment ref="D19" authorId="0" shapeId="0">
      <text>
        <r>
          <rPr>
            <sz val="10"/>
            <rFont val="Arial"/>
          </rPr>
          <t>Ô chỉ tiêu có định dạng số. Đơn vị tính x 1 (hoặc %)</t>
        </r>
      </text>
    </comment>
    <comment ref="E19" authorId="0" shapeId="0">
      <text>
        <r>
          <rPr>
            <sz val="10"/>
            <rFont val="Arial"/>
          </rPr>
          <t>Ô chỉ tiêu có định dạng số. Đơn vị tính x 1 (hoặc %)</t>
        </r>
      </text>
    </comment>
    <comment ref="F19" authorId="0" shapeId="0">
      <text>
        <r>
          <rPr>
            <sz val="10"/>
            <rFont val="Arial"/>
          </rPr>
          <t>Ô chỉ tiêu có định dạng số. Đơn vị tính x 1 (hoặc %)</t>
        </r>
      </text>
    </comment>
    <comment ref="A21" authorId="0" shapeId="0">
      <text>
        <r>
          <rPr>
            <sz val="10"/>
            <rFont val="Arial"/>
          </rPr>
          <t>Ô chỉ tiêu có định dạng ký tự
Dữ liệu động đầu vào hợp lệ khi chỉ được thêm dòng trên ô này.</t>
        </r>
      </text>
    </comment>
    <comment ref="B21" authorId="0" shapeId="0">
      <text>
        <r>
          <rPr>
            <sz val="10"/>
            <rFont val="Arial"/>
          </rPr>
          <t>Ô chỉ tiêu có định dạng ký tự
Dữ liệu động đầu vào hợp lệ khi chỉ được thêm dòng trên ô này.</t>
        </r>
      </text>
    </comment>
    <comment ref="C21" authorId="0" shapeId="0">
      <text>
        <r>
          <rPr>
            <sz val="10"/>
            <rFont val="Arial"/>
          </rPr>
          <t>Ô chỉ tiêu có định dạng ký tự
Dữ liệu động đầu vào hợp lệ khi chỉ được thêm dòng trên ô này.</t>
        </r>
      </text>
    </comment>
    <comment ref="D21" authorId="0" shapeId="0">
      <text>
        <r>
          <rPr>
            <sz val="10"/>
            <rFont val="Arial"/>
          </rPr>
          <t>Ô chỉ tiêu có định dạng số. Đơn vị tính x 1 (hoặc %)
Dữ liệu động đầu vào hợp lệ khi chỉ được thêm dòng trên ô này.</t>
        </r>
      </text>
    </comment>
    <comment ref="E21" authorId="0" shapeId="0">
      <text>
        <r>
          <rPr>
            <sz val="10"/>
            <rFont val="Arial"/>
          </rPr>
          <t>Ô chỉ tiêu có định dạng số. Đơn vị tính x 1 (hoặc %)
Dữ liệu động đầu vào hợp lệ khi chỉ được thêm dòng trên ô này.</t>
        </r>
      </text>
    </comment>
    <comment ref="F21" authorId="0" shapeId="0">
      <text>
        <r>
          <rPr>
            <sz val="10"/>
            <rFont val="Arial"/>
          </rPr>
          <t>Ô chỉ tiêu có định dạng số. Đơn vị tính x 1 (hoặc %)
Dữ liệu động đầu vào hợp lệ khi chỉ được thêm dòng trên ô này.</t>
        </r>
      </text>
    </comment>
    <comment ref="A23" authorId="0" shapeId="0">
      <text>
        <r>
          <rPr>
            <sz val="10"/>
            <rFont val="Arial"/>
          </rPr>
          <t>Ô chỉ tiêu có định dạng số. Đơn vị tính x 1 (hoặc %)
Dữ liệu động đầu vào hợp lệ khi chỉ được thêm dòng trên ô này.</t>
        </r>
      </text>
    </comment>
    <comment ref="B23" authorId="0" shapeId="0">
      <text>
        <r>
          <rPr>
            <sz val="10"/>
            <rFont val="Arial"/>
          </rPr>
          <t>Ô chỉ tiêu có định dạng ký tự
Dữ liệu động đầu vào hợp lệ khi chỉ được thêm dòng trên ô này.</t>
        </r>
      </text>
    </comment>
    <comment ref="C23" authorId="0" shapeId="0">
      <text>
        <r>
          <rPr>
            <sz val="10"/>
            <rFont val="Arial"/>
          </rPr>
          <t>Ô chỉ tiêu có định dạng số. Đơn vị tính x 1 (hoặc %)
Dữ liệu động đầu vào hợp lệ khi chỉ được thêm dòng trên ô này.</t>
        </r>
      </text>
    </comment>
    <comment ref="D23" authorId="0" shapeId="0">
      <text>
        <r>
          <rPr>
            <sz val="10"/>
            <rFont val="Arial"/>
          </rPr>
          <t>Ô chỉ tiêu có định dạng số. Đơn vị tính x 1 (hoặc %)
Dữ liệu động đầu vào hợp lệ khi chỉ được thêm dòng trên ô này.</t>
        </r>
      </text>
    </comment>
    <comment ref="E23" authorId="0" shapeId="0">
      <text>
        <r>
          <rPr>
            <sz val="10"/>
            <rFont val="Arial"/>
          </rPr>
          <t>Ô chỉ tiêu có định dạng số. Đơn vị tính x 1 (hoặc %)
Dữ liệu động đầu vào hợp lệ khi chỉ được thêm dòng trên ô này.</t>
        </r>
      </text>
    </comment>
    <comment ref="F23" authorId="0" shapeId="0">
      <text>
        <r>
          <rPr>
            <sz val="10"/>
            <rFont val="Arial"/>
          </rPr>
          <t>Ô chỉ tiêu có định dạng số. Đơn vị tính x 1 (hoặc %)
Dữ liệu động đầu vào hợp lệ khi chỉ được thêm dòng trên ô này.</t>
        </r>
      </text>
    </comment>
    <comment ref="D24" authorId="0" shapeId="0">
      <text>
        <r>
          <rPr>
            <sz val="10"/>
            <rFont val="Arial"/>
          </rPr>
          <t>Ô chỉ tiêu có định dạng số. Đơn vị tính x 1 (hoặc %)</t>
        </r>
      </text>
    </comment>
    <comment ref="E24" authorId="0" shapeId="0">
      <text>
        <r>
          <rPr>
            <sz val="10"/>
            <rFont val="Arial"/>
          </rPr>
          <t>Ô chỉ tiêu có định dạng số. Đơn vị tính x 1 (hoặc %)</t>
        </r>
      </text>
    </comment>
    <comment ref="F24" authorId="0" shapeId="0">
      <text>
        <r>
          <rPr>
            <sz val="10"/>
            <rFont val="Arial"/>
          </rPr>
          <t>Ô chỉ tiêu có định dạng số. Đơn vị tính x 1 (hoặc %)</t>
        </r>
      </text>
    </comment>
    <comment ref="A26" authorId="0" shapeId="0">
      <text>
        <r>
          <rPr>
            <sz val="10"/>
            <rFont val="Arial"/>
          </rPr>
          <t>Ô chỉ tiêu có định dạng số. Đơn vị tính x 1 (hoặc %)
Dữ liệu động đầu vào hợp lệ khi chỉ được thêm dòng trên ô này.</t>
        </r>
      </text>
    </comment>
    <comment ref="B26" authorId="0" shapeId="0">
      <text>
        <r>
          <rPr>
            <sz val="10"/>
            <rFont val="Arial"/>
          </rPr>
          <t>Ô chỉ tiêu có định dạng ký tự
Dữ liệu động đầu vào hợp lệ khi chỉ được thêm dòng trên ô này.</t>
        </r>
      </text>
    </comment>
    <comment ref="C26" authorId="0" shapeId="0">
      <text>
        <r>
          <rPr>
            <sz val="10"/>
            <rFont val="Arial"/>
          </rPr>
          <t>Ô chỉ tiêu có định dạng số. Đơn vị tính x 1 (hoặc %)
Dữ liệu động đầu vào hợp lệ khi chỉ được thêm dòng trên ô này.</t>
        </r>
      </text>
    </comment>
    <comment ref="D26" authorId="0" shapeId="0">
      <text>
        <r>
          <rPr>
            <sz val="10"/>
            <rFont val="Arial"/>
          </rPr>
          <t>Ô chỉ tiêu có định dạng số. Đơn vị tính x 1 (hoặc %)
Dữ liệu động đầu vào hợp lệ khi chỉ được thêm dòng trên ô này.</t>
        </r>
      </text>
    </comment>
    <comment ref="E26" authorId="0" shapeId="0">
      <text>
        <r>
          <rPr>
            <sz val="10"/>
            <rFont val="Arial"/>
          </rPr>
          <t>Ô chỉ tiêu có định dạng số. Đơn vị tính x 1 (hoặc %)
Dữ liệu động đầu vào hợp lệ khi chỉ được thêm dòng trên ô này.</t>
        </r>
      </text>
    </comment>
    <comment ref="F26" authorId="0" shapeId="0">
      <text>
        <r>
          <rPr>
            <sz val="10"/>
            <rFont val="Arial"/>
          </rPr>
          <t>Ô chỉ tiêu có định dạng số. Đơn vị tính x 1 (hoặc %)
Dữ liệu động đầu vào hợp lệ khi chỉ được thêm dòng trên ô này.</t>
        </r>
      </text>
    </comment>
    <comment ref="D27" authorId="0" shapeId="0">
      <text>
        <r>
          <rPr>
            <sz val="10"/>
            <rFont val="Arial"/>
          </rPr>
          <t>Ô chỉ tiêu có định dạng số. Đơn vị tính x 1 (hoặc %)</t>
        </r>
      </text>
    </comment>
    <comment ref="E27" authorId="0" shapeId="0">
      <text>
        <r>
          <rPr>
            <sz val="10"/>
            <rFont val="Arial"/>
          </rPr>
          <t>Ô chỉ tiêu có định dạng số. Đơn vị tính x 1 (hoặc %)</t>
        </r>
      </text>
    </comment>
    <comment ref="F27" authorId="0" shapeId="0">
      <text>
        <r>
          <rPr>
            <sz val="10"/>
            <rFont val="Arial"/>
          </rPr>
          <t>Ô chỉ tiêu có định dạng số. Đơn vị tính x 1 (hoặc %)</t>
        </r>
      </text>
    </comment>
    <comment ref="A29" authorId="0" shapeId="0">
      <text>
        <r>
          <rPr>
            <sz val="10"/>
            <rFont val="Arial"/>
          </rPr>
          <t>Ô chỉ tiêu có định dạng số. Đơn vị tính x 1 (hoặc %)
Dữ liệu động đầu vào hợp lệ khi chỉ được thêm dòng trên ô này.</t>
        </r>
      </text>
    </comment>
    <comment ref="B29" authorId="0" shapeId="0">
      <text>
        <r>
          <rPr>
            <sz val="10"/>
            <rFont val="Arial"/>
          </rPr>
          <t>Ô chỉ tiêu có định dạng ký tự
Dữ liệu động đầu vào hợp lệ khi chỉ được thêm dòng trên ô này.</t>
        </r>
      </text>
    </comment>
    <comment ref="C29" authorId="0" shapeId="0">
      <text>
        <r>
          <rPr>
            <sz val="10"/>
            <rFont val="Arial"/>
          </rPr>
          <t>Ô chỉ tiêu có định dạng số. Đơn vị tính x 1 (hoặc %)
Dữ liệu động đầu vào hợp lệ khi chỉ được thêm dòng trên ô này.</t>
        </r>
      </text>
    </comment>
    <comment ref="D29" authorId="0" shapeId="0">
      <text>
        <r>
          <rPr>
            <sz val="10"/>
            <rFont val="Arial"/>
          </rPr>
          <t>Ô chỉ tiêu có định dạng số. Đơn vị tính x 1 (hoặc %)
Dữ liệu động đầu vào hợp lệ khi chỉ được thêm dòng trên ô này.</t>
        </r>
      </text>
    </comment>
    <comment ref="E29" authorId="0" shapeId="0">
      <text>
        <r>
          <rPr>
            <sz val="10"/>
            <rFont val="Arial"/>
          </rPr>
          <t>Ô chỉ tiêu có định dạng số. Đơn vị tính x 1 (hoặc %)
Dữ liệu động đầu vào hợp lệ khi chỉ được thêm dòng trên ô này.</t>
        </r>
      </text>
    </comment>
    <comment ref="F29" authorId="0" shapeId="0">
      <text>
        <r>
          <rPr>
            <sz val="10"/>
            <rFont val="Arial"/>
          </rPr>
          <t>Ô chỉ tiêu có định dạng số. Đơn vị tính x 1 (hoặc %)
Dữ liệu động đầu vào hợp lệ khi chỉ được thêm dòng trên ô này.</t>
        </r>
      </text>
    </comment>
    <comment ref="D30" authorId="0" shapeId="0">
      <text>
        <r>
          <rPr>
            <sz val="10"/>
            <rFont val="Arial"/>
          </rPr>
          <t>Ô chỉ tiêu có định dạng số. Đơn vị tính x 1 (hoặc %)</t>
        </r>
      </text>
    </comment>
    <comment ref="E30" authorId="0" shapeId="0">
      <text>
        <r>
          <rPr>
            <sz val="10"/>
            <rFont val="Arial"/>
          </rPr>
          <t>Ô chỉ tiêu có định dạng số. Đơn vị tính x 1 (hoặc %)</t>
        </r>
      </text>
    </comment>
    <comment ref="F30" authorId="0" shapeId="0">
      <text>
        <r>
          <rPr>
            <sz val="10"/>
            <rFont val="Arial"/>
          </rPr>
          <t>Ô chỉ tiêu có định dạng số. Đơn vị tính x 1 (hoặc %)</t>
        </r>
      </text>
    </comment>
    <comment ref="D31" authorId="0" shapeId="0">
      <text>
        <r>
          <rPr>
            <sz val="10"/>
            <rFont val="Arial"/>
          </rPr>
          <t>Ô chỉ tiêu có định dạng số. Đơn vị tính x 1 (hoặc %)</t>
        </r>
      </text>
    </comment>
    <comment ref="E31" authorId="0" shapeId="0">
      <text>
        <r>
          <rPr>
            <sz val="10"/>
            <rFont val="Arial"/>
          </rPr>
          <t>Ô chỉ tiêu có định dạng số. Đơn vị tính x 1 (hoặc %)</t>
        </r>
      </text>
    </comment>
    <comment ref="F31" authorId="0" shapeId="0">
      <text>
        <r>
          <rPr>
            <sz val="10"/>
            <rFont val="Arial"/>
          </rPr>
          <t>Ô chỉ tiêu có định dạng số. Đơn vị tính x 1 (hoặc %)</t>
        </r>
      </text>
    </comment>
    <comment ref="D32" authorId="0" shapeId="0">
      <text>
        <r>
          <rPr>
            <sz val="10"/>
            <rFont val="Arial"/>
          </rPr>
          <t>Ô chỉ tiêu có định dạng số. Đơn vị tính x 1 (hoặc %)</t>
        </r>
      </text>
    </comment>
    <comment ref="E32" authorId="0" shapeId="0">
      <text>
        <r>
          <rPr>
            <sz val="10"/>
            <rFont val="Arial"/>
          </rPr>
          <t>Ô chỉ tiêu có định dạng số. Đơn vị tính x 1 (hoặc %)</t>
        </r>
      </text>
    </comment>
    <comment ref="F32" authorId="0" shapeId="0">
      <text>
        <r>
          <rPr>
            <sz val="10"/>
            <rFont val="Arial"/>
          </rPr>
          <t>Ô chỉ tiêu có định dạng số. Đơn vị tính x 1 (hoặc %)</t>
        </r>
      </text>
    </comment>
    <comment ref="A34" authorId="0" shapeId="0">
      <text>
        <r>
          <rPr>
            <sz val="10"/>
            <rFont val="Arial"/>
          </rPr>
          <t>Ô chỉ tiêu có định dạng ký tự
Dữ liệu động đầu vào hợp lệ khi chỉ được thêm dòng trên ô này.</t>
        </r>
      </text>
    </comment>
    <comment ref="B34" authorId="0" shapeId="0">
      <text>
        <r>
          <rPr>
            <sz val="10"/>
            <rFont val="Arial"/>
          </rPr>
          <t>Ô chỉ tiêu có định dạng ký tự
Dữ liệu động đầu vào hợp lệ khi chỉ được thêm dòng trên ô này.</t>
        </r>
      </text>
    </comment>
    <comment ref="C34" authorId="0" shapeId="0">
      <text>
        <r>
          <rPr>
            <sz val="10"/>
            <rFont val="Arial"/>
          </rPr>
          <t>Ô chỉ tiêu có định dạng ký tự
Dữ liệu động đầu vào hợp lệ khi chỉ được thêm dòng trên ô này.</t>
        </r>
      </text>
    </comment>
    <comment ref="D34" authorId="0" shapeId="0">
      <text>
        <r>
          <rPr>
            <sz val="10"/>
            <rFont val="Arial"/>
          </rPr>
          <t>Ô chỉ tiêu có định dạng số. Đơn vị tính x 1 (hoặc %)
Dữ liệu động đầu vào hợp lệ khi chỉ được thêm dòng trên ô này.</t>
        </r>
      </text>
    </comment>
    <comment ref="E34" authorId="0" shapeId="0">
      <text>
        <r>
          <rPr>
            <sz val="10"/>
            <rFont val="Arial"/>
          </rPr>
          <t>Ô chỉ tiêu có định dạng số. Đơn vị tính x 1 (hoặc %)
Dữ liệu động đầu vào hợp lệ khi chỉ được thêm dòng trên ô này.</t>
        </r>
      </text>
    </comment>
    <comment ref="F34" authorId="0" shapeId="0">
      <text>
        <r>
          <rPr>
            <sz val="10"/>
            <rFont val="Arial"/>
          </rPr>
          <t>Ô chỉ tiêu có định dạng số. Đơn vị tính x 1 (hoặc %)
Dữ liệu động đầu vào hợp lệ khi chỉ được thêm dòng trên ô này.</t>
        </r>
      </text>
    </comment>
    <comment ref="A36" authorId="0" shapeId="0">
      <text>
        <r>
          <rPr>
            <sz val="10"/>
            <rFont val="Arial"/>
          </rPr>
          <t>Ô chỉ tiêu có định dạng số. Đơn vị tính x 1 (hoặc %)
Dữ liệu động đầu vào hợp lệ khi chỉ được thêm dòng trên ô này.</t>
        </r>
      </text>
    </comment>
    <comment ref="B36" authorId="0" shapeId="0">
      <text>
        <r>
          <rPr>
            <sz val="10"/>
            <rFont val="Arial"/>
          </rPr>
          <t>Ô chỉ tiêu có định dạng ký tự
Dữ liệu động đầu vào hợp lệ khi chỉ được thêm dòng trên ô này.</t>
        </r>
      </text>
    </comment>
    <comment ref="C36" authorId="0" shapeId="0">
      <text>
        <r>
          <rPr>
            <sz val="10"/>
            <rFont val="Arial"/>
          </rPr>
          <t>Ô chỉ tiêu có định dạng số. Đơn vị tính x 1 (hoặc %)
Dữ liệu động đầu vào hợp lệ khi chỉ được thêm dòng trên ô này.</t>
        </r>
      </text>
    </comment>
    <comment ref="D36" authorId="0" shapeId="0">
      <text>
        <r>
          <rPr>
            <sz val="10"/>
            <rFont val="Arial"/>
          </rPr>
          <t>Ô chỉ tiêu có định dạng số. Đơn vị tính x 1 (hoặc %)
Dữ liệu động đầu vào hợp lệ khi chỉ được thêm dòng trên ô này.</t>
        </r>
      </text>
    </comment>
    <comment ref="E36" authorId="0" shapeId="0">
      <text>
        <r>
          <rPr>
            <sz val="10"/>
            <rFont val="Arial"/>
          </rPr>
          <t>Ô chỉ tiêu có định dạng số. Đơn vị tính x 1 (hoặc %)
Dữ liệu động đầu vào hợp lệ khi chỉ được thêm dòng trên ô này.</t>
        </r>
      </text>
    </comment>
    <comment ref="F36" authorId="0" shapeId="0">
      <text>
        <r>
          <rPr>
            <sz val="10"/>
            <rFont val="Arial"/>
          </rPr>
          <t>Ô chỉ tiêu có định dạng số. Đơn vị tính x 1 (hoặc %)
Dữ liệu động đầu vào hợp lệ khi chỉ được thêm dòng trên ô này.</t>
        </r>
      </text>
    </comment>
    <comment ref="D37" authorId="0" shapeId="0">
      <text>
        <r>
          <rPr>
            <sz val="10"/>
            <rFont val="Arial"/>
          </rPr>
          <t>Ô chỉ tiêu có định dạng số. Đơn vị tính x 1 (hoặc %)</t>
        </r>
      </text>
    </comment>
    <comment ref="E37" authorId="0" shapeId="0">
      <text>
        <r>
          <rPr>
            <sz val="10"/>
            <rFont val="Arial"/>
          </rPr>
          <t>Ô chỉ tiêu có định dạng số. Đơn vị tính x 1 (hoặc %)</t>
        </r>
      </text>
    </comment>
    <comment ref="F37" authorId="0" shapeId="0">
      <text>
        <r>
          <rPr>
            <sz val="10"/>
            <rFont val="Arial"/>
          </rPr>
          <t>Ô chỉ tiêu có định dạng số. Đơn vị tính x 1 (hoặc %)</t>
        </r>
      </text>
    </comment>
    <comment ref="A39" authorId="0" shapeId="0">
      <text>
        <r>
          <rPr>
            <sz val="10"/>
            <rFont val="Arial"/>
          </rPr>
          <t>Ô chỉ tiêu có định dạng số. Đơn vị tính x 1 (hoặc %)
Dữ liệu động đầu vào hợp lệ khi chỉ được thêm dòng trên ô này.</t>
        </r>
      </text>
    </comment>
    <comment ref="B39" authorId="0" shapeId="0">
      <text>
        <r>
          <rPr>
            <sz val="10"/>
            <rFont val="Arial"/>
          </rPr>
          <t>Ô chỉ tiêu có định dạng ký tự
Dữ liệu động đầu vào hợp lệ khi chỉ được thêm dòng trên ô này.</t>
        </r>
      </text>
    </comment>
    <comment ref="C39" authorId="0" shapeId="0">
      <text>
        <r>
          <rPr>
            <sz val="10"/>
            <rFont val="Arial"/>
          </rPr>
          <t>Ô chỉ tiêu có định dạng số. Đơn vị tính x 1 (hoặc %)
Dữ liệu động đầu vào hợp lệ khi chỉ được thêm dòng trên ô này.</t>
        </r>
      </text>
    </comment>
    <comment ref="D39" authorId="0" shapeId="0">
      <text>
        <r>
          <rPr>
            <sz val="10"/>
            <rFont val="Arial"/>
          </rPr>
          <t>Ô chỉ tiêu có định dạng số. Đơn vị tính x 1 (hoặc %)
Dữ liệu động đầu vào hợp lệ khi chỉ được thêm dòng trên ô này.</t>
        </r>
      </text>
    </comment>
    <comment ref="E39" authorId="0" shapeId="0">
      <text>
        <r>
          <rPr>
            <sz val="10"/>
            <rFont val="Arial"/>
          </rPr>
          <t>Ô chỉ tiêu có định dạng số. Đơn vị tính x 1 (hoặc %)
Dữ liệu động đầu vào hợp lệ khi chỉ được thêm dòng trên ô này.</t>
        </r>
      </text>
    </comment>
    <comment ref="F39" authorId="0" shapeId="0">
      <text>
        <r>
          <rPr>
            <sz val="10"/>
            <rFont val="Arial"/>
          </rPr>
          <t>Ô chỉ tiêu có định dạng số. Đơn vị tính x 1 (hoặc %)
Dữ liệu động đầu vào hợp lệ khi chỉ được thêm dòng trên ô này.</t>
        </r>
      </text>
    </comment>
    <comment ref="D40" authorId="0" shapeId="0">
      <text>
        <r>
          <rPr>
            <sz val="10"/>
            <rFont val="Arial"/>
          </rPr>
          <t>Ô chỉ tiêu có định dạng số. Đơn vị tính x 1 (hoặc %)</t>
        </r>
      </text>
    </comment>
    <comment ref="E40" authorId="0" shapeId="0">
      <text>
        <r>
          <rPr>
            <sz val="10"/>
            <rFont val="Arial"/>
          </rPr>
          <t>Ô chỉ tiêu có định dạng số. Đơn vị tính x 1 (hoặc %)</t>
        </r>
      </text>
    </comment>
    <comment ref="F40" authorId="0" shapeId="0">
      <text>
        <r>
          <rPr>
            <sz val="10"/>
            <rFont val="Arial"/>
          </rPr>
          <t>Ô chỉ tiêu có định dạng số. Đơn vị tính x 1 (hoặc %)</t>
        </r>
      </text>
    </comment>
    <comment ref="D41" authorId="0" shapeId="0">
      <text>
        <r>
          <rPr>
            <sz val="10"/>
            <rFont val="Arial"/>
          </rPr>
          <t>Ô chỉ tiêu có định dạng số. Đơn vị tính x 1 (hoặc %)</t>
        </r>
      </text>
    </comment>
    <comment ref="E41" authorId="0" shapeId="0">
      <text>
        <r>
          <rPr>
            <sz val="10"/>
            <rFont val="Arial"/>
          </rPr>
          <t>Ô chỉ tiêu có định dạng số. Đơn vị tính x 1 (hoặc %)</t>
        </r>
      </text>
    </comment>
    <comment ref="F41" authorId="0" shapeId="0">
      <text>
        <r>
          <rPr>
            <sz val="10"/>
            <rFont val="Arial"/>
          </rPr>
          <t>Ô chỉ tiêu có định dạng số. Đơn vị tính x 1 (hoặc %)</t>
        </r>
      </text>
    </comment>
    <comment ref="D42" authorId="0" shapeId="0">
      <text>
        <r>
          <rPr>
            <sz val="10"/>
            <rFont val="Arial"/>
          </rPr>
          <t>Ô chỉ tiêu có định dạng số. Đơn vị tính x 1 (hoặc %)</t>
        </r>
      </text>
    </comment>
    <comment ref="E42" authorId="0" shapeId="0">
      <text>
        <r>
          <rPr>
            <sz val="10"/>
            <rFont val="Arial"/>
          </rPr>
          <t>Ô chỉ tiêu có định dạng số. Đơn vị tính x 1 (hoặc %)</t>
        </r>
      </text>
    </comment>
    <comment ref="F42" authorId="0" shapeId="0">
      <text>
        <r>
          <rPr>
            <sz val="10"/>
            <rFont val="Arial"/>
          </rPr>
          <t>Ô chỉ tiêu có định dạng số. Đơn vị tính x 1 (hoặc %)</t>
        </r>
      </text>
    </comment>
    <comment ref="D43" authorId="0" shapeId="0">
      <text>
        <r>
          <rPr>
            <sz val="10"/>
            <rFont val="Arial"/>
          </rPr>
          <t>Ô chỉ tiêu có định dạng số. Đơn vị tính x 1 (hoặc %)</t>
        </r>
      </text>
    </comment>
    <comment ref="E43" authorId="0" shapeId="0">
      <text>
        <r>
          <rPr>
            <sz val="10"/>
            <rFont val="Arial"/>
          </rPr>
          <t>Ô chỉ tiêu có định dạng số. Đơn vị tính x 1 (hoặc %)</t>
        </r>
      </text>
    </comment>
    <comment ref="F43" authorId="0" shapeId="0">
      <text>
        <r>
          <rPr>
            <sz val="10"/>
            <rFont val="Arial"/>
          </rPr>
          <t>Ô chỉ tiêu có định dạng số. Đơn vị tính x 1 (hoặc %)</t>
        </r>
      </text>
    </comment>
  </commentList>
</comments>
</file>

<file path=xl/comments2.xml><?xml version="1.0" encoding="utf-8"?>
<comments xmlns="http://schemas.openxmlformats.org/spreadsheetml/2006/main">
  <authors>
    <author/>
  </authors>
  <commentList>
    <comment ref="D2" authorId="0" shapeId="0">
      <text>
        <r>
          <rPr>
            <sz val="10"/>
            <rFont val="Arial"/>
          </rPr>
          <t>Ô chỉ tiêu có định dạng số. Đơn vị tính x 1 (hoặc %)</t>
        </r>
      </text>
    </comment>
    <comment ref="E2" authorId="0" shapeId="0">
      <text>
        <r>
          <rPr>
            <sz val="10"/>
            <rFont val="Arial"/>
          </rPr>
          <t>Ô chỉ tiêu có định dạng số. Đơn vị tính x 1 (hoặc %)</t>
        </r>
      </text>
    </comment>
    <comment ref="F2" authorId="0" shapeId="0">
      <text>
        <r>
          <rPr>
            <sz val="10"/>
            <rFont val="Arial"/>
          </rPr>
          <t>Ô chỉ tiêu có định dạng số. Đơn vị tính x 1 (hoặc %)</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số. Đơn vị tính x 1 (hoặc %)</t>
        </r>
      </text>
    </comment>
    <comment ref="F3" authorId="0" shapeId="0">
      <text>
        <r>
          <rPr>
            <sz val="10"/>
            <rFont val="Arial"/>
          </rPr>
          <t>Ô chỉ tiêu có định dạng số. Đơn vị tính x 1 (hoặc %)</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số. Đơn vị tính x 1 (hoặc %)
Dữ liệu động đầu vào hợp lệ khi chỉ được thêm dòng trên ô này.</t>
        </r>
      </text>
    </comment>
    <comment ref="E5" authorId="0" shapeId="0">
      <text>
        <r>
          <rPr>
            <sz val="10"/>
            <rFont val="Arial"/>
          </rPr>
          <t>Ô chỉ tiêu có định dạng số. Đơn vị tính x 1 (hoặc %)
Dữ liệu động đầu vào hợp lệ khi chỉ được thêm dòng trên ô này.</t>
        </r>
      </text>
    </comment>
    <comment ref="F5" authorId="0" shapeId="0">
      <text>
        <r>
          <rPr>
            <sz val="10"/>
            <rFont val="Arial"/>
          </rPr>
          <t>Ô chỉ tiêu có định dạng số. Đơn vị tính x 1 (hoặc %)
Dữ liệu động đầu vào hợp lệ khi chỉ được thêm dòng trên ô này.</t>
        </r>
      </text>
    </comment>
    <comment ref="A7" authorId="0" shapeId="0">
      <text>
        <r>
          <rPr>
            <sz val="10"/>
            <rFont val="Arial"/>
          </rPr>
          <t>Ô chỉ tiêu có định dạng ký tự
Dữ liệu động đầu vào hợp lệ khi chỉ được thêm dòng trên ô này.</t>
        </r>
      </text>
    </comment>
    <comment ref="B7" authorId="0" shapeId="0">
      <text>
        <r>
          <rPr>
            <sz val="10"/>
            <rFont val="Arial"/>
          </rPr>
          <t>Ô chỉ tiêu có định dạng ký tự
Dữ liệu động đầu vào hợp lệ khi chỉ được thêm dòng trên ô này.</t>
        </r>
      </text>
    </comment>
    <comment ref="C7" authorId="0" shapeId="0">
      <text>
        <r>
          <rPr>
            <sz val="10"/>
            <rFont val="Arial"/>
          </rPr>
          <t>Ô chỉ tiêu có định dạng ký tự
Dữ liệu động đầu vào hợp lệ khi chỉ được thêm dòng trên ô này.</t>
        </r>
      </text>
    </comment>
    <comment ref="D7" authorId="0" shapeId="0">
      <text>
        <r>
          <rPr>
            <sz val="10"/>
            <rFont val="Arial"/>
          </rPr>
          <t>Ô chỉ tiêu có định dạng số. Đơn vị tính x 1 (hoặc %)
Dữ liệu động đầu vào hợp lệ khi chỉ được thêm dòng trên ô này.</t>
        </r>
      </text>
    </comment>
    <comment ref="E7" authorId="0" shapeId="0">
      <text>
        <r>
          <rPr>
            <sz val="10"/>
            <rFont val="Arial"/>
          </rPr>
          <t>Ô chỉ tiêu có định dạng số. Đơn vị tính x 1 (hoặc %)
Dữ liệu động đầu vào hợp lệ khi chỉ được thêm dòng trên ô này.</t>
        </r>
      </text>
    </comment>
    <comment ref="F7" authorId="0" shapeId="0">
      <text>
        <r>
          <rPr>
            <sz val="10"/>
            <rFont val="Arial"/>
          </rPr>
          <t>Ô chỉ tiêu có định dạng số. Đơn vị tính x 1 (hoặc %)
Dữ liệu động đầu vào hợp lệ khi chỉ được thêm dòng trên ô này.</t>
        </r>
      </text>
    </comment>
    <comment ref="A9" authorId="0" shapeId="0">
      <text>
        <r>
          <rPr>
            <sz val="10"/>
            <rFont val="Arial"/>
          </rPr>
          <t>Ô chỉ tiêu có định dạng ký tự
Dữ liệu động đầu vào hợp lệ khi chỉ được thêm dòng trên ô này.</t>
        </r>
      </text>
    </comment>
    <comment ref="B9"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
Dữ liệu động đầu vào hợp lệ khi chỉ được thêm dòng trên ô này.</t>
        </r>
      </text>
    </comment>
    <comment ref="D9" authorId="0" shapeId="0">
      <text>
        <r>
          <rPr>
            <sz val="10"/>
            <rFont val="Arial"/>
          </rPr>
          <t>Ô chỉ tiêu có định dạng số. Đơn vị tính x 1 (hoặc %)
Dữ liệu động đầu vào hợp lệ khi chỉ được thêm dòng trên ô này.</t>
        </r>
      </text>
    </comment>
    <comment ref="E9" authorId="0" shapeId="0">
      <text>
        <r>
          <rPr>
            <sz val="10"/>
            <rFont val="Arial"/>
          </rPr>
          <t>Ô chỉ tiêu có định dạng số. Đơn vị tính x 1 (hoặc %)
Dữ liệu động đầu vào hợp lệ khi chỉ được thêm dòng trên ô này.</t>
        </r>
      </text>
    </comment>
    <comment ref="F9" authorId="0" shapeId="0">
      <text>
        <r>
          <rPr>
            <sz val="10"/>
            <rFont val="Arial"/>
          </rPr>
          <t>Ô chỉ tiêu có định dạng số. Đơn vị tính x 1 (hoặc %)
Dữ liệu động đầu vào hợp lệ khi chỉ được thêm dòng trên ô này.</t>
        </r>
      </text>
    </comment>
    <comment ref="A11" authorId="0" shapeId="0">
      <text>
        <r>
          <rPr>
            <sz val="10"/>
            <rFont val="Arial"/>
          </rPr>
          <t>Ô chỉ tiêu có định dạng ký tự
Dữ liệu động đầu vào hợp lệ khi chỉ được thêm dòng trên ô này.</t>
        </r>
      </text>
    </comment>
    <comment ref="B11" authorId="0" shapeId="0">
      <text>
        <r>
          <rPr>
            <sz val="10"/>
            <rFont val="Arial"/>
          </rPr>
          <t>Ô chỉ tiêu có định dạng ký tự
Dữ liệu động đầu vào hợp lệ khi chỉ được thêm dòng trên ô này.</t>
        </r>
      </text>
    </comment>
    <comment ref="C11" authorId="0" shapeId="0">
      <text>
        <r>
          <rPr>
            <sz val="10"/>
            <rFont val="Arial"/>
          </rPr>
          <t>Ô chỉ tiêu có định dạng ký tự
Dữ liệu động đầu vào hợp lệ khi chỉ được thêm dòng trên ô này.</t>
        </r>
      </text>
    </comment>
    <comment ref="D11" authorId="0" shapeId="0">
      <text>
        <r>
          <rPr>
            <sz val="10"/>
            <rFont val="Arial"/>
          </rPr>
          <t>Ô chỉ tiêu có định dạng số. Đơn vị tính x 1 (hoặc %)
Dữ liệu động đầu vào hợp lệ khi chỉ được thêm dòng trên ô này.</t>
        </r>
      </text>
    </comment>
    <comment ref="E11" authorId="0" shapeId="0">
      <text>
        <r>
          <rPr>
            <sz val="10"/>
            <rFont val="Arial"/>
          </rPr>
          <t>Ô chỉ tiêu có định dạng số. Đơn vị tính x 1 (hoặc %)
Dữ liệu động đầu vào hợp lệ khi chỉ được thêm dòng trên ô này.</t>
        </r>
      </text>
    </comment>
    <comment ref="F11" authorId="0" shapeId="0">
      <text>
        <r>
          <rPr>
            <sz val="10"/>
            <rFont val="Arial"/>
          </rPr>
          <t>Ô chỉ tiêu có định dạng số. Đơn vị tính x 1 (hoặc %)
Dữ liệu động đầu vào hợp lệ khi chỉ được thêm dòng trên ô này.</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số. Đơn vị tính x 1 (hoặc %)</t>
        </r>
      </text>
    </comment>
    <comment ref="F12" authorId="0" shapeId="0">
      <text>
        <r>
          <rPr>
            <sz val="10"/>
            <rFont val="Arial"/>
          </rPr>
          <t>Ô chỉ tiêu có định dạng số. Đơn vị tính x 1 (hoặc %)</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số. Đơn vị tính x 1 (hoặc %)
Dữ liệu động đầu vào hợp lệ khi chỉ được thêm dòng trên ô này.</t>
        </r>
      </text>
    </comment>
    <comment ref="E14" authorId="0" shapeId="0">
      <text>
        <r>
          <rPr>
            <sz val="10"/>
            <rFont val="Arial"/>
          </rPr>
          <t>Ô chỉ tiêu có định dạng số. Đơn vị tính x 1 (hoặc %)
Dữ liệu động đầu vào hợp lệ khi chỉ được thêm dòng trên ô này.</t>
        </r>
      </text>
    </comment>
    <comment ref="F14" authorId="0" shapeId="0">
      <text>
        <r>
          <rPr>
            <sz val="10"/>
            <rFont val="Arial"/>
          </rPr>
          <t>Ô chỉ tiêu có định dạng số. Đơn vị tính x 1 (hoặc %)
Dữ liệu động đầu vào hợp lệ khi chỉ được thêm dòng trên ô này.</t>
        </r>
      </text>
    </comment>
    <comment ref="A16" authorId="0" shapeId="0">
      <text>
        <r>
          <rPr>
            <sz val="10"/>
            <rFont val="Arial"/>
          </rPr>
          <t>Ô chỉ tiêu có định dạng số. Đơn vị tính x 1 (hoặc %)
Dữ liệu động đầu vào hợp lệ khi chỉ được thêm dòng trên ô này.</t>
        </r>
      </text>
    </comment>
    <comment ref="B16" authorId="0" shapeId="0">
      <text>
        <r>
          <rPr>
            <sz val="10"/>
            <rFont val="Arial"/>
          </rPr>
          <t>Ô chỉ tiêu có định dạng ký tự
Dữ liệu động đầu vào hợp lệ khi chỉ được thêm dòng trên ô này.</t>
        </r>
      </text>
    </comment>
    <comment ref="C16" authorId="0" shapeId="0">
      <text>
        <r>
          <rPr>
            <sz val="10"/>
            <rFont val="Arial"/>
          </rPr>
          <t>Ô chỉ tiêu có định dạng số. Đơn vị tính x 1 (hoặc %)
Dữ liệu động đầu vào hợp lệ khi chỉ được thêm dòng trên ô này.</t>
        </r>
      </text>
    </comment>
    <comment ref="D16" authorId="0" shapeId="0">
      <text>
        <r>
          <rPr>
            <sz val="10"/>
            <rFont val="Arial"/>
          </rPr>
          <t>Ô chỉ tiêu có định dạng số. Đơn vị tính x 1 (hoặc %)
Dữ liệu động đầu vào hợp lệ khi chỉ được thêm dòng trên ô này.</t>
        </r>
      </text>
    </comment>
    <comment ref="E16" authorId="0" shapeId="0">
      <text>
        <r>
          <rPr>
            <sz val="10"/>
            <rFont val="Arial"/>
          </rPr>
          <t>Ô chỉ tiêu có định dạng số. Đơn vị tính x 1 (hoặc %)
Dữ liệu động đầu vào hợp lệ khi chỉ được thêm dòng trên ô này.</t>
        </r>
      </text>
    </comment>
    <comment ref="F16" authorId="0" shapeId="0">
      <text>
        <r>
          <rPr>
            <sz val="10"/>
            <rFont val="Arial"/>
          </rPr>
          <t>Ô chỉ tiêu có định dạng số. Đơn vị tính x 1 (hoặc %)
Dữ liệu động đầu vào hợp lệ khi chỉ được thêm dòng trên ô này.</t>
        </r>
      </text>
    </comment>
    <comment ref="D17" authorId="0" shapeId="0">
      <text>
        <r>
          <rPr>
            <sz val="10"/>
            <rFont val="Arial"/>
          </rPr>
          <t>Ô chỉ tiêu có định dạng số. Đơn vị tính x 1 (hoặc %)</t>
        </r>
      </text>
    </comment>
    <comment ref="E17" authorId="0" shapeId="0">
      <text>
        <r>
          <rPr>
            <sz val="10"/>
            <rFont val="Arial"/>
          </rPr>
          <t>Ô chỉ tiêu có định dạng số. Đơn vị tính x 1 (hoặc %)</t>
        </r>
      </text>
    </comment>
    <comment ref="F17" authorId="0" shapeId="0">
      <text>
        <r>
          <rPr>
            <sz val="10"/>
            <rFont val="Arial"/>
          </rPr>
          <t>Ô chỉ tiêu có định dạng số. Đơn vị tính x 1 (hoặc %)</t>
        </r>
      </text>
    </comment>
    <comment ref="A19" authorId="0" shapeId="0">
      <text>
        <r>
          <rPr>
            <sz val="10"/>
            <rFont val="Arial"/>
          </rPr>
          <t>Ô chỉ tiêu có định dạng số. Đơn vị tính x 1 (hoặc %)
Dữ liệu động đầu vào hợp lệ khi chỉ được thêm dòng trên ô này.</t>
        </r>
      </text>
    </comment>
    <comment ref="B19" authorId="0" shapeId="0">
      <text>
        <r>
          <rPr>
            <sz val="10"/>
            <rFont val="Arial"/>
          </rPr>
          <t>Ô chỉ tiêu có định dạng ký tự
Dữ liệu động đầu vào hợp lệ khi chỉ được thêm dòng trên ô này.</t>
        </r>
      </text>
    </comment>
    <comment ref="C19" authorId="0" shapeId="0">
      <text>
        <r>
          <rPr>
            <sz val="10"/>
            <rFont val="Arial"/>
          </rPr>
          <t>Ô chỉ tiêu có định dạng số. Đơn vị tính x 1 (hoặc %)
Dữ liệu động đầu vào hợp lệ khi chỉ được thêm dòng trên ô này.</t>
        </r>
      </text>
    </comment>
    <comment ref="D19" authorId="0" shapeId="0">
      <text>
        <r>
          <rPr>
            <sz val="10"/>
            <rFont val="Arial"/>
          </rPr>
          <t>Ô chỉ tiêu có định dạng số. Đơn vị tính x 1 (hoặc %)
Dữ liệu động đầu vào hợp lệ khi chỉ được thêm dòng trên ô này.</t>
        </r>
      </text>
    </comment>
    <comment ref="E19" authorId="0" shapeId="0">
      <text>
        <r>
          <rPr>
            <sz val="10"/>
            <rFont val="Arial"/>
          </rPr>
          <t>Ô chỉ tiêu có định dạng số. Đơn vị tính x 1 (hoặc %)
Dữ liệu động đầu vào hợp lệ khi chỉ được thêm dòng trên ô này.</t>
        </r>
      </text>
    </comment>
    <comment ref="F19" authorId="0" shapeId="0">
      <text>
        <r>
          <rPr>
            <sz val="10"/>
            <rFont val="Arial"/>
          </rPr>
          <t>Ô chỉ tiêu có định dạng số. Đơn vị tính x 1 (hoặc %)
Dữ liệu động đầu vào hợp lệ khi chỉ được thêm dòng trên ô này.</t>
        </r>
      </text>
    </comment>
    <comment ref="D20" authorId="0" shapeId="0">
      <text>
        <r>
          <rPr>
            <sz val="10"/>
            <rFont val="Arial"/>
          </rPr>
          <t>Ô chỉ tiêu có định dạng số. Đơn vị tính x 1 (hoặc %)</t>
        </r>
      </text>
    </comment>
    <comment ref="E20" authorId="0" shapeId="0">
      <text>
        <r>
          <rPr>
            <sz val="10"/>
            <rFont val="Arial"/>
          </rPr>
          <t>Ô chỉ tiêu có định dạng số. Đơn vị tính x 1 (hoặc %)</t>
        </r>
      </text>
    </comment>
    <comment ref="F20" authorId="0" shapeId="0">
      <text>
        <r>
          <rPr>
            <sz val="10"/>
            <rFont val="Arial"/>
          </rPr>
          <t>Ô chỉ tiêu có định dạng số. Đơn vị tính x 1 (hoặc %)</t>
        </r>
      </text>
    </comment>
    <comment ref="A22" authorId="0" shapeId="0">
      <text>
        <r>
          <rPr>
            <sz val="10"/>
            <rFont val="Arial"/>
          </rPr>
          <t>Ô chỉ tiêu có định dạng ký tự
Dữ liệu động đầu vào hợp lệ khi chỉ được thêm dòng trên ô này.</t>
        </r>
      </text>
    </comment>
    <comment ref="B22" authorId="0" shapeId="0">
      <text>
        <r>
          <rPr>
            <sz val="10"/>
            <rFont val="Arial"/>
          </rPr>
          <t>Ô chỉ tiêu có định dạng ký tự
Dữ liệu động đầu vào hợp lệ khi chỉ được thêm dòng trên ô này.</t>
        </r>
      </text>
    </comment>
    <comment ref="C22" authorId="0" shapeId="0">
      <text>
        <r>
          <rPr>
            <sz val="10"/>
            <rFont val="Arial"/>
          </rPr>
          <t>Ô chỉ tiêu có định dạng ký tự
Dữ liệu động đầu vào hợp lệ khi chỉ được thêm dòng trên ô này.</t>
        </r>
      </text>
    </comment>
    <comment ref="D22" authorId="0" shapeId="0">
      <text>
        <r>
          <rPr>
            <sz val="10"/>
            <rFont val="Arial"/>
          </rPr>
          <t>Ô chỉ tiêu có định dạng số. Đơn vị tính x 1 (hoặc %)
Dữ liệu động đầu vào hợp lệ khi chỉ được thêm dòng trên ô này.</t>
        </r>
      </text>
    </comment>
    <comment ref="E22" authorId="0" shapeId="0">
      <text>
        <r>
          <rPr>
            <sz val="10"/>
            <rFont val="Arial"/>
          </rPr>
          <t>Ô chỉ tiêu có định dạng số. Đơn vị tính x 1 (hoặc %)
Dữ liệu động đầu vào hợp lệ khi chỉ được thêm dòng trên ô này.</t>
        </r>
      </text>
    </comment>
    <comment ref="F22" authorId="0" shapeId="0">
      <text>
        <r>
          <rPr>
            <sz val="10"/>
            <rFont val="Arial"/>
          </rPr>
          <t>Ô chỉ tiêu có định dạng số. Đơn vị tính x 1 (hoặc %)
Dữ liệu động đầu vào hợp lệ khi chỉ được thêm dòng trên ô này.</t>
        </r>
      </text>
    </comment>
    <comment ref="A24" authorId="0" shapeId="0">
      <text>
        <r>
          <rPr>
            <sz val="10"/>
            <rFont val="Arial"/>
          </rPr>
          <t>Ô chỉ tiêu có định dạng ký tự
Dữ liệu động đầu vào hợp lệ khi chỉ được thêm dòng trên ô này.</t>
        </r>
      </text>
    </comment>
    <comment ref="B24" authorId="0" shapeId="0">
      <text>
        <r>
          <rPr>
            <sz val="10"/>
            <rFont val="Arial"/>
          </rPr>
          <t>Ô chỉ tiêu có định dạng ký tự
Dữ liệu động đầu vào hợp lệ khi chỉ được thêm dòng trên ô này.</t>
        </r>
      </text>
    </comment>
    <comment ref="C24" authorId="0" shapeId="0">
      <text>
        <r>
          <rPr>
            <sz val="10"/>
            <rFont val="Arial"/>
          </rPr>
          <t>Ô chỉ tiêu có định dạng ký tự
Dữ liệu động đầu vào hợp lệ khi chỉ được thêm dòng trên ô này.</t>
        </r>
      </text>
    </comment>
    <comment ref="D24" authorId="0" shapeId="0">
      <text>
        <r>
          <rPr>
            <sz val="10"/>
            <rFont val="Arial"/>
          </rPr>
          <t>Ô chỉ tiêu có định dạng số. Đơn vị tính x 1 (hoặc %)
Dữ liệu động đầu vào hợp lệ khi chỉ được thêm dòng trên ô này.</t>
        </r>
      </text>
    </comment>
    <comment ref="E24" authorId="0" shapeId="0">
      <text>
        <r>
          <rPr>
            <sz val="10"/>
            <rFont val="Arial"/>
          </rPr>
          <t>Ô chỉ tiêu có định dạng số. Đơn vị tính x 1 (hoặc %)
Dữ liệu động đầu vào hợp lệ khi chỉ được thêm dòng trên ô này.</t>
        </r>
      </text>
    </comment>
    <comment ref="F24" authorId="0" shapeId="0">
      <text>
        <r>
          <rPr>
            <sz val="10"/>
            <rFont val="Arial"/>
          </rPr>
          <t>Ô chỉ tiêu có định dạng số. Đơn vị tính x 1 (hoặc %)
Dữ liệu động đầu vào hợp lệ khi chỉ được thêm dòng trên ô này.</t>
        </r>
      </text>
    </comment>
    <comment ref="A26" authorId="0" shapeId="0">
      <text>
        <r>
          <rPr>
            <sz val="10"/>
            <rFont val="Arial"/>
          </rPr>
          <t>Ô chỉ tiêu có định dạng ký tự
Dữ liệu động đầu vào hợp lệ khi chỉ được thêm dòng trên ô này.</t>
        </r>
      </text>
    </comment>
    <comment ref="B26" authorId="0" shapeId="0">
      <text>
        <r>
          <rPr>
            <sz val="10"/>
            <rFont val="Arial"/>
          </rPr>
          <t>Ô chỉ tiêu có định dạng ký tự
Dữ liệu động đầu vào hợp lệ khi chỉ được thêm dòng trên ô này.</t>
        </r>
      </text>
    </comment>
    <comment ref="C26" authorId="0" shapeId="0">
      <text>
        <r>
          <rPr>
            <sz val="10"/>
            <rFont val="Arial"/>
          </rPr>
          <t>Ô chỉ tiêu có định dạng ký tự
Dữ liệu động đầu vào hợp lệ khi chỉ được thêm dòng trên ô này.</t>
        </r>
      </text>
    </comment>
    <comment ref="D26" authorId="0" shapeId="0">
      <text>
        <r>
          <rPr>
            <sz val="10"/>
            <rFont val="Arial"/>
          </rPr>
          <t>Ô chỉ tiêu có định dạng số. Đơn vị tính x 1 (hoặc %)
Dữ liệu động đầu vào hợp lệ khi chỉ được thêm dòng trên ô này.</t>
        </r>
      </text>
    </comment>
    <comment ref="E26" authorId="0" shapeId="0">
      <text>
        <r>
          <rPr>
            <sz val="10"/>
            <rFont val="Arial"/>
          </rPr>
          <t>Ô chỉ tiêu có định dạng số. Đơn vị tính x 1 (hoặc %)
Dữ liệu động đầu vào hợp lệ khi chỉ được thêm dòng trên ô này.</t>
        </r>
      </text>
    </comment>
    <comment ref="F26" authorId="0" shapeId="0">
      <text>
        <r>
          <rPr>
            <sz val="10"/>
            <rFont val="Arial"/>
          </rPr>
          <t>Ô chỉ tiêu có định dạng số. Đơn vị tính x 1 (hoặc %)
Dữ liệu động đầu vào hợp lệ khi chỉ được thêm dòng trên ô này.</t>
        </r>
      </text>
    </comment>
    <comment ref="A28" authorId="0" shapeId="0">
      <text>
        <r>
          <rPr>
            <sz val="10"/>
            <rFont val="Arial"/>
          </rPr>
          <t>Ô chỉ tiêu có định dạng số. Đơn vị tính x 1 (hoặc %)
Dữ liệu động đầu vào hợp lệ khi chỉ được thêm dòng trên ô này.</t>
        </r>
      </text>
    </comment>
    <comment ref="B28" authorId="0" shapeId="0">
      <text>
        <r>
          <rPr>
            <sz val="10"/>
            <rFont val="Arial"/>
          </rPr>
          <t>Ô chỉ tiêu có định dạng ký tự
Dữ liệu động đầu vào hợp lệ khi chỉ được thêm dòng trên ô này.</t>
        </r>
      </text>
    </comment>
    <comment ref="C28" authorId="0" shapeId="0">
      <text>
        <r>
          <rPr>
            <sz val="10"/>
            <rFont val="Arial"/>
          </rPr>
          <t>Ô chỉ tiêu có định dạng số. Đơn vị tính x 1 (hoặc %)
Dữ liệu động đầu vào hợp lệ khi chỉ được thêm dòng trên ô này.</t>
        </r>
      </text>
    </comment>
    <comment ref="D28" authorId="0" shapeId="0">
      <text>
        <r>
          <rPr>
            <sz val="10"/>
            <rFont val="Arial"/>
          </rPr>
          <t>Ô chỉ tiêu có định dạng số. Đơn vị tính x 1 (hoặc %)
Dữ liệu động đầu vào hợp lệ khi chỉ được thêm dòng trên ô này.</t>
        </r>
      </text>
    </comment>
    <comment ref="E28" authorId="0" shapeId="0">
      <text>
        <r>
          <rPr>
            <sz val="10"/>
            <rFont val="Arial"/>
          </rPr>
          <t>Ô chỉ tiêu có định dạng số. Đơn vị tính x 1 (hoặc %)
Dữ liệu động đầu vào hợp lệ khi chỉ được thêm dòng trên ô này.</t>
        </r>
      </text>
    </comment>
    <comment ref="F28" authorId="0" shapeId="0">
      <text>
        <r>
          <rPr>
            <sz val="10"/>
            <rFont val="Arial"/>
          </rPr>
          <t>Ô chỉ tiêu có định dạng số. Đơn vị tính x 1 (hoặc %)
Dữ liệu động đầu vào hợp lệ khi chỉ được thêm dòng trên ô này.</t>
        </r>
      </text>
    </comment>
    <comment ref="D29" authorId="0" shapeId="0">
      <text>
        <r>
          <rPr>
            <sz val="10"/>
            <rFont val="Arial"/>
          </rPr>
          <t>Ô chỉ tiêu có định dạng số. Đơn vị tính x 1 (hoặc %)</t>
        </r>
      </text>
    </comment>
    <comment ref="E29" authorId="0" shapeId="0">
      <text>
        <r>
          <rPr>
            <sz val="10"/>
            <rFont val="Arial"/>
          </rPr>
          <t>Ô chỉ tiêu có định dạng số. Đơn vị tính x 1 (hoặc %)</t>
        </r>
      </text>
    </comment>
    <comment ref="F29" authorId="0" shapeId="0">
      <text>
        <r>
          <rPr>
            <sz val="10"/>
            <rFont val="Arial"/>
          </rPr>
          <t>Ô chỉ tiêu có định dạng số. Đơn vị tính x 1 (hoặc %)</t>
        </r>
      </text>
    </comment>
    <comment ref="A31" authorId="0" shapeId="0">
      <text>
        <r>
          <rPr>
            <sz val="10"/>
            <rFont val="Arial"/>
          </rPr>
          <t>Ô chỉ tiêu có định dạng số. Đơn vị tính x 1 (hoặc %)
Dữ liệu động đầu vào hợp lệ khi chỉ được thêm dòng trên ô này.</t>
        </r>
      </text>
    </comment>
    <comment ref="B31" authorId="0" shapeId="0">
      <text>
        <r>
          <rPr>
            <sz val="10"/>
            <rFont val="Arial"/>
          </rPr>
          <t>Ô chỉ tiêu có định dạng ký tự
Dữ liệu động đầu vào hợp lệ khi chỉ được thêm dòng trên ô này.</t>
        </r>
      </text>
    </comment>
    <comment ref="C31" authorId="0" shapeId="0">
      <text>
        <r>
          <rPr>
            <sz val="10"/>
            <rFont val="Arial"/>
          </rPr>
          <t>Ô chỉ tiêu có định dạng số. Đơn vị tính x 1 (hoặc %)
Dữ liệu động đầu vào hợp lệ khi chỉ được thêm dòng trên ô này.</t>
        </r>
      </text>
    </comment>
    <comment ref="D31" authorId="0" shapeId="0">
      <text>
        <r>
          <rPr>
            <sz val="10"/>
            <rFont val="Arial"/>
          </rPr>
          <t>Ô chỉ tiêu có định dạng số. Đơn vị tính x 1 (hoặc %)
Dữ liệu động đầu vào hợp lệ khi chỉ được thêm dòng trên ô này.</t>
        </r>
      </text>
    </comment>
    <comment ref="E31" authorId="0" shapeId="0">
      <text>
        <r>
          <rPr>
            <sz val="10"/>
            <rFont val="Arial"/>
          </rPr>
          <t>Ô chỉ tiêu có định dạng số. Đơn vị tính x 1 (hoặc %)
Dữ liệu động đầu vào hợp lệ khi chỉ được thêm dòng trên ô này.</t>
        </r>
      </text>
    </comment>
    <comment ref="F31" authorId="0" shapeId="0">
      <text>
        <r>
          <rPr>
            <sz val="10"/>
            <rFont val="Arial"/>
          </rPr>
          <t>Ô chỉ tiêu có định dạng số. Đơn vị tính x 1 (hoặc %)
Dữ liệu động đầu vào hợp lệ khi chỉ được thêm dòng trên ô này.</t>
        </r>
      </text>
    </comment>
    <comment ref="D32" authorId="0" shapeId="0">
      <text>
        <r>
          <rPr>
            <sz val="10"/>
            <rFont val="Arial"/>
          </rPr>
          <t>Ô chỉ tiêu có định dạng số. Đơn vị tính x 1 (hoặc %)</t>
        </r>
      </text>
    </comment>
    <comment ref="E32" authorId="0" shapeId="0">
      <text>
        <r>
          <rPr>
            <sz val="10"/>
            <rFont val="Arial"/>
          </rPr>
          <t>Ô chỉ tiêu có định dạng số. Đơn vị tính x 1 (hoặc %)</t>
        </r>
      </text>
    </comment>
    <comment ref="F32" authorId="0" shapeId="0">
      <text>
        <r>
          <rPr>
            <sz val="10"/>
            <rFont val="Arial"/>
          </rPr>
          <t>Ô chỉ tiêu có định dạng số. Đơn vị tính x 1 (hoặc %)</t>
        </r>
      </text>
    </comment>
    <comment ref="A34" authorId="0" shapeId="0">
      <text>
        <r>
          <rPr>
            <sz val="10"/>
            <rFont val="Arial"/>
          </rPr>
          <t>Ô chỉ tiêu có định dạng số. Đơn vị tính x 1 (hoặc %)
Dữ liệu động đầu vào hợp lệ khi chỉ được thêm dòng trên ô này.</t>
        </r>
      </text>
    </comment>
    <comment ref="B34" authorId="0" shapeId="0">
      <text>
        <r>
          <rPr>
            <sz val="10"/>
            <rFont val="Arial"/>
          </rPr>
          <t>Ô chỉ tiêu có định dạng ký tự
Dữ liệu động đầu vào hợp lệ khi chỉ được thêm dòng trên ô này.</t>
        </r>
      </text>
    </comment>
    <comment ref="C34" authorId="0" shapeId="0">
      <text>
        <r>
          <rPr>
            <sz val="10"/>
            <rFont val="Arial"/>
          </rPr>
          <t>Ô chỉ tiêu có định dạng số. Đơn vị tính x 1 (hoặc %)
Dữ liệu động đầu vào hợp lệ khi chỉ được thêm dòng trên ô này.</t>
        </r>
      </text>
    </comment>
    <comment ref="D34" authorId="0" shapeId="0">
      <text>
        <r>
          <rPr>
            <sz val="10"/>
            <rFont val="Arial"/>
          </rPr>
          <t>Ô chỉ tiêu có định dạng số. Đơn vị tính x 1 (hoặc %)
Dữ liệu động đầu vào hợp lệ khi chỉ được thêm dòng trên ô này.</t>
        </r>
      </text>
    </comment>
    <comment ref="E34" authorId="0" shapeId="0">
      <text>
        <r>
          <rPr>
            <sz val="10"/>
            <rFont val="Arial"/>
          </rPr>
          <t>Ô chỉ tiêu có định dạng số. Đơn vị tính x 1 (hoặc %)
Dữ liệu động đầu vào hợp lệ khi chỉ được thêm dòng trên ô này.</t>
        </r>
      </text>
    </comment>
    <comment ref="F34" authorId="0" shapeId="0">
      <text>
        <r>
          <rPr>
            <sz val="10"/>
            <rFont val="Arial"/>
          </rPr>
          <t>Ô chỉ tiêu có định dạng số. Đơn vị tính x 1 (hoặc %)
Dữ liệu động đầu vào hợp lệ khi chỉ được thêm dòng trên ô này.</t>
        </r>
      </text>
    </comment>
    <comment ref="D35" authorId="0" shapeId="0">
      <text>
        <r>
          <rPr>
            <sz val="10"/>
            <rFont val="Arial"/>
          </rPr>
          <t>Ô chỉ tiêu có định dạng số. Đơn vị tính x 1 (hoặc %)</t>
        </r>
      </text>
    </comment>
    <comment ref="E35" authorId="0" shapeId="0">
      <text>
        <r>
          <rPr>
            <sz val="10"/>
            <rFont val="Arial"/>
          </rPr>
          <t>Ô chỉ tiêu có định dạng số. Đơn vị tính x 1 (hoặc %)</t>
        </r>
      </text>
    </comment>
    <comment ref="F35" authorId="0" shapeId="0">
      <text>
        <r>
          <rPr>
            <sz val="10"/>
            <rFont val="Arial"/>
          </rPr>
          <t>Ô chỉ tiêu có định dạng số. Đơn vị tính x 1 (hoặc %)</t>
        </r>
      </text>
    </comment>
    <comment ref="A37" authorId="0" shapeId="0">
      <text>
        <r>
          <rPr>
            <sz val="10"/>
            <rFont val="Arial"/>
          </rPr>
          <t>Ô chỉ tiêu có định dạng số. Đơn vị tính x 1 (hoặc %)
Dữ liệu động đầu vào hợp lệ khi chỉ được thêm dòng trên ô này.</t>
        </r>
      </text>
    </comment>
    <comment ref="B37" authorId="0" shapeId="0">
      <text>
        <r>
          <rPr>
            <sz val="10"/>
            <rFont val="Arial"/>
          </rPr>
          <t>Ô chỉ tiêu có định dạng ký tự
Dữ liệu động đầu vào hợp lệ khi chỉ được thêm dòng trên ô này.</t>
        </r>
      </text>
    </comment>
    <comment ref="C37" authorId="0" shapeId="0">
      <text>
        <r>
          <rPr>
            <sz val="10"/>
            <rFont val="Arial"/>
          </rPr>
          <t>Ô chỉ tiêu có định dạng số. Đơn vị tính x 1 (hoặc %)
Dữ liệu động đầu vào hợp lệ khi chỉ được thêm dòng trên ô này.</t>
        </r>
      </text>
    </comment>
    <comment ref="D37" authorId="0" shapeId="0">
      <text>
        <r>
          <rPr>
            <sz val="10"/>
            <rFont val="Arial"/>
          </rPr>
          <t>Ô chỉ tiêu có định dạng số. Đơn vị tính x 1 (hoặc %)
Dữ liệu động đầu vào hợp lệ khi chỉ được thêm dòng trên ô này.</t>
        </r>
      </text>
    </comment>
    <comment ref="E37" authorId="0" shapeId="0">
      <text>
        <r>
          <rPr>
            <sz val="10"/>
            <rFont val="Arial"/>
          </rPr>
          <t>Ô chỉ tiêu có định dạng số. Đơn vị tính x 1 (hoặc %)
Dữ liệu động đầu vào hợp lệ khi chỉ được thêm dòng trên ô này.</t>
        </r>
      </text>
    </comment>
    <comment ref="F37" authorId="0" shapeId="0">
      <text>
        <r>
          <rPr>
            <sz val="10"/>
            <rFont val="Arial"/>
          </rPr>
          <t>Ô chỉ tiêu có định dạng số. Đơn vị tính x 1 (hoặc %)
Dữ liệu động đầu vào hợp lệ khi chỉ được thêm dòng trên ô này.</t>
        </r>
      </text>
    </comment>
    <comment ref="D38" authorId="0" shapeId="0">
      <text>
        <r>
          <rPr>
            <sz val="10"/>
            <rFont val="Arial"/>
          </rPr>
          <t>Ô chỉ tiêu có định dạng số. Đơn vị tính x 1 (hoặc %)</t>
        </r>
      </text>
    </comment>
    <comment ref="E38" authorId="0" shapeId="0">
      <text>
        <r>
          <rPr>
            <sz val="10"/>
            <rFont val="Arial"/>
          </rPr>
          <t>Ô chỉ tiêu có định dạng số. Đơn vị tính x 1 (hoặc %)</t>
        </r>
      </text>
    </comment>
    <comment ref="F38" authorId="0" shapeId="0">
      <text>
        <r>
          <rPr>
            <sz val="10"/>
            <rFont val="Arial"/>
          </rPr>
          <t>Ô chỉ tiêu có định dạng số. Đơn vị tính x 1 (hoặc %)</t>
        </r>
      </text>
    </comment>
    <comment ref="D39" authorId="0" shapeId="0">
      <text>
        <r>
          <rPr>
            <sz val="10"/>
            <rFont val="Arial"/>
          </rPr>
          <t>Ô chỉ tiêu có định dạng số. Đơn vị tính x 1 (hoặc %)</t>
        </r>
      </text>
    </comment>
    <comment ref="E39" authorId="0" shapeId="0">
      <text>
        <r>
          <rPr>
            <sz val="10"/>
            <rFont val="Arial"/>
          </rPr>
          <t>Ô chỉ tiêu có định dạng số. Đơn vị tính x 1 (hoặc %)</t>
        </r>
      </text>
    </comment>
    <comment ref="F39" authorId="0" shapeId="0">
      <text>
        <r>
          <rPr>
            <sz val="10"/>
            <rFont val="Arial"/>
          </rPr>
          <t>Ô chỉ tiêu có định dạng số. Đơn vị tính x 1 (hoặc %)</t>
        </r>
      </text>
    </comment>
    <comment ref="D40" authorId="0" shapeId="0">
      <text>
        <r>
          <rPr>
            <sz val="10"/>
            <rFont val="Arial"/>
          </rPr>
          <t>Ô chỉ tiêu có định dạng số. Đơn vị tính x 1 (hoặc %)</t>
        </r>
      </text>
    </comment>
    <comment ref="E40" authorId="0" shapeId="0">
      <text>
        <r>
          <rPr>
            <sz val="10"/>
            <rFont val="Arial"/>
          </rPr>
          <t>Ô chỉ tiêu có định dạng số. Đơn vị tính x 1 (hoặc %)</t>
        </r>
      </text>
    </comment>
    <comment ref="F40" authorId="0" shapeId="0">
      <text>
        <r>
          <rPr>
            <sz val="10"/>
            <rFont val="Arial"/>
          </rPr>
          <t>Ô chỉ tiêu có định dạng số. Đơn vị tính x 1 (hoặc %)</t>
        </r>
      </text>
    </comment>
    <comment ref="D41" authorId="0" shapeId="0">
      <text>
        <r>
          <rPr>
            <sz val="10"/>
            <rFont val="Arial"/>
          </rPr>
          <t>Ô chỉ tiêu có định dạng số. Đơn vị tính x 1 (hoặc %)</t>
        </r>
      </text>
    </comment>
    <comment ref="E41" authorId="0" shapeId="0">
      <text>
        <r>
          <rPr>
            <sz val="10"/>
            <rFont val="Arial"/>
          </rPr>
          <t>Ô chỉ tiêu có định dạng số. Đơn vị tính x 1 (hoặc %)</t>
        </r>
      </text>
    </comment>
    <comment ref="F41" authorId="0" shapeId="0">
      <text>
        <r>
          <rPr>
            <sz val="10"/>
            <rFont val="Arial"/>
          </rPr>
          <t>Ô chỉ tiêu có định dạng số. Đơn vị tính x 1 (hoặc %)</t>
        </r>
      </text>
    </comment>
    <comment ref="D42" authorId="0" shapeId="0">
      <text>
        <r>
          <rPr>
            <sz val="10"/>
            <rFont val="Arial"/>
          </rPr>
          <t>Ô chỉ tiêu có định dạng số. Đơn vị tính x 1 (hoặc %)</t>
        </r>
      </text>
    </comment>
    <comment ref="E42" authorId="0" shapeId="0">
      <text>
        <r>
          <rPr>
            <sz val="10"/>
            <rFont val="Arial"/>
          </rPr>
          <t>Ô chỉ tiêu có định dạng số. Đơn vị tính x 1 (hoặc %)</t>
        </r>
      </text>
    </comment>
    <comment ref="F42" authorId="0" shapeId="0">
      <text>
        <r>
          <rPr>
            <sz val="10"/>
            <rFont val="Arial"/>
          </rPr>
          <t>Ô chỉ tiêu có định dạng số. Đơn vị tính x 1 (hoặc %)</t>
        </r>
      </text>
    </comment>
    <comment ref="D43" authorId="0" shapeId="0">
      <text>
        <r>
          <rPr>
            <sz val="10"/>
            <rFont val="Arial"/>
          </rPr>
          <t>Ô chỉ tiêu có định dạng số. Đơn vị tính x 1 (hoặc %)</t>
        </r>
      </text>
    </comment>
    <comment ref="E43" authorId="0" shapeId="0">
      <text>
        <r>
          <rPr>
            <sz val="10"/>
            <rFont val="Arial"/>
          </rPr>
          <t>Ô chỉ tiêu có định dạng số. Đơn vị tính x 1 (hoặc %)</t>
        </r>
      </text>
    </comment>
    <comment ref="F43" authorId="0" shapeId="0">
      <text>
        <r>
          <rPr>
            <sz val="10"/>
            <rFont val="Arial"/>
          </rPr>
          <t>Ô chỉ tiêu có định dạng số. Đơn vị tính x 1 (hoặc %)</t>
        </r>
      </text>
    </comment>
    <comment ref="D44" authorId="0" shapeId="0">
      <text>
        <r>
          <rPr>
            <sz val="10"/>
            <rFont val="Arial"/>
          </rPr>
          <t>Ô chỉ tiêu có định dạng số. Đơn vị tính x 1 (hoặc %)</t>
        </r>
      </text>
    </comment>
    <comment ref="E44" authorId="0" shapeId="0">
      <text>
        <r>
          <rPr>
            <sz val="10"/>
            <rFont val="Arial"/>
          </rPr>
          <t>Ô chỉ tiêu có định dạng số. Đơn vị tính x 1 (hoặc %)</t>
        </r>
      </text>
    </comment>
    <comment ref="F44" authorId="0" shapeId="0">
      <text>
        <r>
          <rPr>
            <sz val="10"/>
            <rFont val="Arial"/>
          </rPr>
          <t>Ô chỉ tiêu có định dạng số. Đơn vị tính x 1 (hoặc %)</t>
        </r>
      </text>
    </comment>
    <comment ref="D45" authorId="0" shapeId="0">
      <text>
        <r>
          <rPr>
            <sz val="10"/>
            <rFont val="Arial"/>
          </rPr>
          <t>Ô chỉ tiêu có định dạng số. Đơn vị tính x 1 (hoặc %)</t>
        </r>
      </text>
    </comment>
    <comment ref="E45" authorId="0" shapeId="0">
      <text>
        <r>
          <rPr>
            <sz val="10"/>
            <rFont val="Arial"/>
          </rPr>
          <t>Ô chỉ tiêu có định dạng số. Đơn vị tính x 1 (hoặc %)</t>
        </r>
      </text>
    </comment>
    <comment ref="F45" authorId="0" shapeId="0">
      <text>
        <r>
          <rPr>
            <sz val="10"/>
            <rFont val="Arial"/>
          </rPr>
          <t>Ô chỉ tiêu có định dạng số. Đơn vị tính x 1 (hoặc %)</t>
        </r>
      </text>
    </comment>
    <comment ref="D46" authorId="0" shapeId="0">
      <text>
        <r>
          <rPr>
            <sz val="10"/>
            <rFont val="Arial"/>
          </rPr>
          <t>Ô chỉ tiêu có định dạng số. Đơn vị tính x 1 (hoặc %)</t>
        </r>
      </text>
    </comment>
    <comment ref="E46" authorId="0" shapeId="0">
      <text>
        <r>
          <rPr>
            <sz val="10"/>
            <rFont val="Arial"/>
          </rPr>
          <t>Ô chỉ tiêu có định dạng số. Đơn vị tính x 1 (hoặc %)</t>
        </r>
      </text>
    </comment>
    <comment ref="F46" authorId="0" shapeId="0">
      <text>
        <r>
          <rPr>
            <sz val="10"/>
            <rFont val="Arial"/>
          </rPr>
          <t>Ô chỉ tiêu có định dạng số. Đơn vị tính x 1 (hoặc %)</t>
        </r>
      </text>
    </comment>
    <comment ref="D47" authorId="0" shapeId="0">
      <text>
        <r>
          <rPr>
            <sz val="10"/>
            <rFont val="Arial"/>
          </rPr>
          <t>Ô chỉ tiêu có định dạng số. Đơn vị tính x 1 (hoặc %)</t>
        </r>
      </text>
    </comment>
    <comment ref="E47" authorId="0" shapeId="0">
      <text>
        <r>
          <rPr>
            <sz val="10"/>
            <rFont val="Arial"/>
          </rPr>
          <t>Ô chỉ tiêu có định dạng số. Đơn vị tính x 1 (hoặc %)</t>
        </r>
      </text>
    </comment>
    <comment ref="F47" authorId="0" shapeId="0">
      <text>
        <r>
          <rPr>
            <sz val="10"/>
            <rFont val="Arial"/>
          </rPr>
          <t>Ô chỉ tiêu có định dạng số. Đơn vị tính x 1 (hoặc %)</t>
        </r>
      </text>
    </comment>
    <comment ref="D48" authorId="0" shapeId="0">
      <text>
        <r>
          <rPr>
            <sz val="10"/>
            <rFont val="Arial"/>
          </rPr>
          <t>Ô chỉ tiêu có định dạng số. Đơn vị tính x 1 (hoặc %)</t>
        </r>
      </text>
    </comment>
    <comment ref="E48" authorId="0" shapeId="0">
      <text>
        <r>
          <rPr>
            <sz val="10"/>
            <rFont val="Arial"/>
          </rPr>
          <t>Ô chỉ tiêu có định dạng số. Đơn vị tính x 1 (hoặc %)</t>
        </r>
      </text>
    </comment>
    <comment ref="F48" authorId="0" shapeId="0">
      <text>
        <r>
          <rPr>
            <sz val="10"/>
            <rFont val="Arial"/>
          </rPr>
          <t>Ô chỉ tiêu có định dạng số. Đơn vị tính x 1 (hoặc %)</t>
        </r>
      </text>
    </comment>
    <comment ref="D49" authorId="0" shapeId="0">
      <text>
        <r>
          <rPr>
            <sz val="10"/>
            <rFont val="Arial"/>
          </rPr>
          <t>Ô chỉ tiêu có định dạng số. Đơn vị tính x 1 (hoặc %)</t>
        </r>
      </text>
    </comment>
    <comment ref="E49" authorId="0" shapeId="0">
      <text>
        <r>
          <rPr>
            <sz val="10"/>
            <rFont val="Arial"/>
          </rPr>
          <t>Ô chỉ tiêu có định dạng số. Đơn vị tính x 1 (hoặc %)</t>
        </r>
      </text>
    </comment>
    <comment ref="F49" authorId="0" shapeId="0">
      <text>
        <r>
          <rPr>
            <sz val="10"/>
            <rFont val="Arial"/>
          </rPr>
          <t>Ô chỉ tiêu có định dạng số. Đơn vị tính x 1 (hoặc %)</t>
        </r>
      </text>
    </comment>
    <comment ref="D50" authorId="0" shapeId="0">
      <text>
        <r>
          <rPr>
            <sz val="10"/>
            <rFont val="Arial"/>
          </rPr>
          <t>Ô chỉ tiêu có định dạng số. Đơn vị tính x 1 (hoặc %)</t>
        </r>
      </text>
    </comment>
    <comment ref="E50" authorId="0" shapeId="0">
      <text>
        <r>
          <rPr>
            <sz val="10"/>
            <rFont val="Arial"/>
          </rPr>
          <t>Ô chỉ tiêu có định dạng số. Đơn vị tính x 1 (hoặc %)</t>
        </r>
      </text>
    </comment>
    <comment ref="F50" authorId="0" shapeId="0">
      <text>
        <r>
          <rPr>
            <sz val="10"/>
            <rFont val="Arial"/>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rPr>
          <t>Ô chỉ tiêu có định dạng ký tự
Dữ liệu động đầu vào hợp lệ khi chỉ được thêm dòng trên ô này.</t>
        </r>
      </text>
    </comment>
    <comment ref="B4" authorId="0" shapeId="0">
      <text>
        <r>
          <rPr>
            <sz val="10"/>
            <rFont val="Arial"/>
          </rPr>
          <t>Ô chỉ tiêu có định dạng ký tự
Dữ liệu động đầu vào hợp lệ khi chỉ được thêm dòng trên ô này.</t>
        </r>
      </text>
    </comment>
    <comment ref="C4" authorId="0" shapeId="0">
      <text>
        <r>
          <rPr>
            <sz val="10"/>
            <rFont val="Arial"/>
          </rPr>
          <t>Ô chỉ tiêu có định dạng ký tự
Dữ liệu động đầu vào hợp lệ khi chỉ được thêm dòng trên ô này.</t>
        </r>
      </text>
    </comment>
    <comment ref="D4" authorId="0" shapeId="0">
      <text>
        <r>
          <rPr>
            <sz val="10"/>
            <rFont val="Arial"/>
          </rPr>
          <t>Ô chỉ tiêu có định dạng số. Đơn vị tính x 1 (hoặc %)
Dữ liệu động đầu vào hợp lệ khi chỉ được thêm dòng trên ô này.</t>
        </r>
      </text>
    </comment>
    <comment ref="E4" authorId="0" shapeId="0">
      <text>
        <r>
          <rPr>
            <sz val="10"/>
            <rFont val="Arial"/>
          </rPr>
          <t>Ô chỉ tiêu có định dạng số. Đơn vị tính x 1 (hoặc %)
Dữ liệu động đầu vào hợp lệ khi chỉ được thêm dòng trên ô này.</t>
        </r>
      </text>
    </comment>
    <comment ref="F4" authorId="0" shapeId="0">
      <text>
        <r>
          <rPr>
            <sz val="10"/>
            <rFont val="Arial"/>
          </rPr>
          <t>Ô chỉ tiêu có định dạng số. Đơn vị tính x 1 (hoặc %)
Dữ liệu động đầu vào hợp lệ khi chỉ được thêm dòng trên ô này.</t>
        </r>
      </text>
    </comment>
    <comment ref="G4" authorId="0" shapeId="0">
      <text>
        <r>
          <rPr>
            <sz val="10"/>
            <rFont val="Arial"/>
          </rPr>
          <t>Ô chỉ tiêu có định dạng số. Đơn vị tính x 1 (hoặc %)
Dữ liệu động đầu vào hợp lệ khi chỉ được thêm dòng trên ô này.</t>
        </r>
      </text>
    </comment>
    <comment ref="D5" authorId="0" shapeId="0">
      <text>
        <r>
          <rPr>
            <sz val="10"/>
            <rFont val="Arial"/>
          </rPr>
          <t>Ô chỉ tiêu có định dạng số. Đơn vị tính x 1 (hoặc %)</t>
        </r>
      </text>
    </comment>
    <comment ref="E5" authorId="0" shapeId="0">
      <text>
        <r>
          <rPr>
            <sz val="10"/>
            <rFont val="Arial"/>
          </rPr>
          <t>Ô chỉ tiêu có định dạng số. Đơn vị tính x 1 (hoặc %)</t>
        </r>
      </text>
    </comment>
    <comment ref="F5" authorId="0" shapeId="0">
      <text>
        <r>
          <rPr>
            <sz val="10"/>
            <rFont val="Arial"/>
          </rPr>
          <t>Ô chỉ tiêu có định dạng số. Đơn vị tính x 1 (hoặc %)</t>
        </r>
      </text>
    </comment>
    <comment ref="G5" authorId="0" shapeId="0">
      <text>
        <r>
          <rPr>
            <sz val="10"/>
            <rFont val="Arial"/>
          </rPr>
          <t>Ô chỉ tiêu có định dạng số. Đơn vị tính x 1 (hoặc %)</t>
        </r>
      </text>
    </comment>
    <comment ref="A7" authorId="0" shapeId="0">
      <text>
        <r>
          <rPr>
            <sz val="10"/>
            <rFont val="Arial"/>
          </rPr>
          <t>Ô chỉ tiêu có định dạng số. Đơn vị tính x 1 (hoặc %)
Dữ liệu động đầu vào hợp lệ khi chỉ được thêm dòng trên ô này.</t>
        </r>
      </text>
    </comment>
    <comment ref="B7" authorId="0" shapeId="0">
      <text>
        <r>
          <rPr>
            <sz val="10"/>
            <rFont val="Arial"/>
          </rPr>
          <t>Ô chỉ tiêu có định dạng ký tự
Dữ liệu động đầu vào hợp lệ khi chỉ được thêm dòng trên ô này.</t>
        </r>
      </text>
    </comment>
    <comment ref="C7" authorId="0" shapeId="0">
      <text>
        <r>
          <rPr>
            <sz val="10"/>
            <rFont val="Arial"/>
          </rPr>
          <t>Ô chỉ tiêu có định dạng số. Đơn vị tính x 1 (hoặc %)
Dữ liệu động đầu vào hợp lệ khi chỉ được thêm dòng trên ô này.</t>
        </r>
      </text>
    </comment>
    <comment ref="D7" authorId="0" shapeId="0">
      <text>
        <r>
          <rPr>
            <sz val="10"/>
            <rFont val="Arial"/>
          </rPr>
          <t>Ô chỉ tiêu có định dạng số. Đơn vị tính x 1 (hoặc %)
Dữ liệu động đầu vào hợp lệ khi chỉ được thêm dòng trên ô này.</t>
        </r>
      </text>
    </comment>
    <comment ref="E7" authorId="0" shapeId="0">
      <text>
        <r>
          <rPr>
            <sz val="10"/>
            <rFont val="Arial"/>
          </rPr>
          <t>Ô chỉ tiêu có định dạng số. Đơn vị tính x 1 (hoặc %)
Dữ liệu động đầu vào hợp lệ khi chỉ được thêm dòng trên ô này.</t>
        </r>
      </text>
    </comment>
    <comment ref="F7" authorId="0" shapeId="0">
      <text>
        <r>
          <rPr>
            <sz val="10"/>
            <rFont val="Arial"/>
          </rPr>
          <t>Ô chỉ tiêu có định dạng số. Đơn vị tính x 1 (hoặc %)
Dữ liệu động đầu vào hợp lệ khi chỉ được thêm dòng trên ô này.</t>
        </r>
      </text>
    </comment>
    <comment ref="G7" authorId="0" shapeId="0">
      <text>
        <r>
          <rPr>
            <sz val="10"/>
            <rFont val="Arial"/>
          </rPr>
          <t>Ô chỉ tiêu có định dạng số. Đơn vị tính x 1 (hoặc %)
Dữ liệu động đầu vào hợp lệ khi chỉ được thêm dòng trên ô này.</t>
        </r>
      </text>
    </comment>
    <comment ref="D8" authorId="0" shapeId="0">
      <text>
        <r>
          <rPr>
            <sz val="10"/>
            <rFont val="Arial"/>
          </rPr>
          <t>Ô chỉ tiêu có định dạng số. Đơn vị tính x 1 (hoặc %)</t>
        </r>
      </text>
    </comment>
    <comment ref="E8" authorId="0" shapeId="0">
      <text>
        <r>
          <rPr>
            <sz val="10"/>
            <rFont val="Arial"/>
          </rPr>
          <t>Ô chỉ tiêu có định dạng số. Đơn vị tính x 1 (hoặc %)</t>
        </r>
      </text>
    </comment>
    <comment ref="F8" authorId="0" shapeId="0">
      <text>
        <r>
          <rPr>
            <sz val="10"/>
            <rFont val="Arial"/>
          </rPr>
          <t>Ô chỉ tiêu có định dạng số. Đơn vị tính x 1 (hoặc %)</t>
        </r>
      </text>
    </comment>
    <comment ref="G8" authorId="0" shapeId="0">
      <text>
        <r>
          <rPr>
            <sz val="10"/>
            <rFont val="Arial"/>
          </rPr>
          <t>Ô chỉ tiêu có định dạng số. Đơn vị tính x 1 (hoặc %)</t>
        </r>
      </text>
    </comment>
    <comment ref="A10" authorId="0" shapeId="0">
      <text>
        <r>
          <rPr>
            <sz val="10"/>
            <rFont val="Arial"/>
          </rPr>
          <t>Ô chỉ tiêu có định dạng số. Đơn vị tính x 1 (hoặc %)
Dữ liệu động đầu vào hợp lệ khi chỉ được thêm dòng trên ô này.</t>
        </r>
      </text>
    </comment>
    <comment ref="B10" authorId="0" shapeId="0">
      <text>
        <r>
          <rPr>
            <sz val="10"/>
            <rFont val="Arial"/>
          </rPr>
          <t>Ô chỉ tiêu có định dạng ký tự
Dữ liệu động đầu vào hợp lệ khi chỉ được thêm dòng trên ô này.</t>
        </r>
      </text>
    </comment>
    <comment ref="C10" authorId="0" shapeId="0">
      <text>
        <r>
          <rPr>
            <sz val="10"/>
            <rFont val="Arial"/>
          </rPr>
          <t>Ô chỉ tiêu có định dạng số. Đơn vị tính x 1 (hoặc %)
Dữ liệu động đầu vào hợp lệ khi chỉ được thêm dòng trên ô này.</t>
        </r>
      </text>
    </comment>
    <comment ref="D10" authorId="0" shapeId="0">
      <text>
        <r>
          <rPr>
            <sz val="10"/>
            <rFont val="Arial"/>
          </rPr>
          <t>Ô chỉ tiêu có định dạng số. Đơn vị tính x 1 (hoặc %)
Dữ liệu động đầu vào hợp lệ khi chỉ được thêm dòng trên ô này.</t>
        </r>
      </text>
    </comment>
    <comment ref="E10" authorId="0" shapeId="0">
      <text>
        <r>
          <rPr>
            <sz val="10"/>
            <rFont val="Arial"/>
          </rPr>
          <t>Ô chỉ tiêu có định dạng số. Đơn vị tính x 1 (hoặc %)
Dữ liệu động đầu vào hợp lệ khi chỉ được thêm dòng trên ô này.</t>
        </r>
      </text>
    </comment>
    <comment ref="F10" authorId="0" shapeId="0">
      <text>
        <r>
          <rPr>
            <sz val="10"/>
            <rFont val="Arial"/>
          </rPr>
          <t>Ô chỉ tiêu có định dạng số. Đơn vị tính x 1 (hoặc %)
Dữ liệu động đầu vào hợp lệ khi chỉ được thêm dòng trên ô này.</t>
        </r>
      </text>
    </comment>
    <comment ref="G10" authorId="0" shapeId="0">
      <text>
        <r>
          <rPr>
            <sz val="10"/>
            <rFont val="Arial"/>
          </rPr>
          <t>Ô chỉ tiêu có định dạng số. Đơn vị tính x 1 (hoặc %)
Dữ liệu động đầu vào hợp lệ khi chỉ được thêm dòng trên ô này.</t>
        </r>
      </text>
    </comment>
    <comment ref="D11" authorId="0" shapeId="0">
      <text>
        <r>
          <rPr>
            <sz val="10"/>
            <rFont val="Arial"/>
          </rPr>
          <t>Ô chỉ tiêu có định dạng số. Đơn vị tính x 1 (hoặc %)</t>
        </r>
      </text>
    </comment>
    <comment ref="E11" authorId="0" shapeId="0">
      <text>
        <r>
          <rPr>
            <sz val="10"/>
            <rFont val="Arial"/>
          </rPr>
          <t>Ô chỉ tiêu có định dạng số. Đơn vị tính x 1 (hoặc %)</t>
        </r>
      </text>
    </comment>
    <comment ref="F11" authorId="0" shapeId="0">
      <text>
        <r>
          <rPr>
            <sz val="10"/>
            <rFont val="Arial"/>
          </rPr>
          <t>Ô chỉ tiêu có định dạng số. Đơn vị tính x 1 (hoặc %)</t>
        </r>
      </text>
    </comment>
    <comment ref="G11" authorId="0" shapeId="0">
      <text>
        <r>
          <rPr>
            <sz val="10"/>
            <rFont val="Arial"/>
          </rPr>
          <t>Ô chỉ tiêu có định dạng số. Đơn vị tính x 1 (hoặc %)</t>
        </r>
      </text>
    </comment>
    <comment ref="A33" authorId="0" shapeId="0">
      <text>
        <r>
          <rPr>
            <sz val="10"/>
            <rFont val="Arial"/>
          </rPr>
          <t>Ô chỉ tiêu có định dạng số. Đơn vị tính x 1 (hoặc %)
Dữ liệu động đầu vào hợp lệ khi chỉ được thêm dòng trên ô này.</t>
        </r>
      </text>
    </comment>
    <comment ref="B33" authorId="0" shapeId="0">
      <text>
        <r>
          <rPr>
            <sz val="10"/>
            <rFont val="Arial"/>
          </rPr>
          <t>Ô chỉ tiêu có định dạng ký tự
Dữ liệu động đầu vào hợp lệ khi chỉ được thêm dòng trên ô này.</t>
        </r>
      </text>
    </comment>
    <comment ref="C33" authorId="0" shapeId="0">
      <text>
        <r>
          <rPr>
            <sz val="10"/>
            <rFont val="Arial"/>
          </rPr>
          <t>Ô chỉ tiêu có định dạng số. Đơn vị tính x 1 (hoặc %)
Dữ liệu động đầu vào hợp lệ khi chỉ được thêm dòng trên ô này.</t>
        </r>
      </text>
    </comment>
    <comment ref="D33" authorId="0" shapeId="0">
      <text>
        <r>
          <rPr>
            <sz val="10"/>
            <rFont val="Arial"/>
          </rPr>
          <t>Ô chỉ tiêu có định dạng số. Đơn vị tính x 1 (hoặc %)
Dữ liệu động đầu vào hợp lệ khi chỉ được thêm dòng trên ô này.</t>
        </r>
      </text>
    </comment>
    <comment ref="E33" authorId="0" shapeId="0">
      <text>
        <r>
          <rPr>
            <sz val="10"/>
            <rFont val="Arial"/>
          </rPr>
          <t>Ô chỉ tiêu có định dạng số. Đơn vị tính x 1 (hoặc %)
Dữ liệu động đầu vào hợp lệ khi chỉ được thêm dòng trên ô này.</t>
        </r>
      </text>
    </comment>
    <comment ref="F33" authorId="0" shapeId="0">
      <text>
        <r>
          <rPr>
            <sz val="10"/>
            <rFont val="Arial"/>
          </rPr>
          <t>Ô chỉ tiêu có định dạng số. Đơn vị tính x 1 (hoặc %)
Dữ liệu động đầu vào hợp lệ khi chỉ được thêm dòng trên ô này.</t>
        </r>
      </text>
    </comment>
    <comment ref="G33" authorId="0" shapeId="0">
      <text>
        <r>
          <rPr>
            <sz val="10"/>
            <rFont val="Arial"/>
          </rPr>
          <t>Ô chỉ tiêu có định dạng số. Đơn vị tính x 1 (hoặc %)
Dữ liệu động đầu vào hợp lệ khi chỉ được thêm dòng trên ô này.</t>
        </r>
      </text>
    </comment>
    <comment ref="D34" authorId="0" shapeId="0">
      <text>
        <r>
          <rPr>
            <sz val="10"/>
            <rFont val="Arial"/>
          </rPr>
          <t>Ô chỉ tiêu có định dạng số. Đơn vị tính x 1 (hoặc %)</t>
        </r>
      </text>
    </comment>
    <comment ref="E34" authorId="0" shapeId="0">
      <text>
        <r>
          <rPr>
            <sz val="10"/>
            <rFont val="Arial"/>
          </rPr>
          <t>Ô chỉ tiêu có định dạng số. Đơn vị tính x 1 (hoặc %)</t>
        </r>
      </text>
    </comment>
    <comment ref="F34" authorId="0" shapeId="0">
      <text>
        <r>
          <rPr>
            <sz val="10"/>
            <rFont val="Arial"/>
          </rPr>
          <t>Ô chỉ tiêu có định dạng số. Đơn vị tính x 1 (hoặc %)</t>
        </r>
      </text>
    </comment>
    <comment ref="G34" authorId="0" shapeId="0">
      <text>
        <r>
          <rPr>
            <sz val="10"/>
            <rFont val="Arial"/>
          </rPr>
          <t>Ô chỉ tiêu có định dạng số. Đơn vị tính x 1 (hoặc %)</t>
        </r>
      </text>
    </comment>
    <comment ref="A38" authorId="0" shapeId="0">
      <text>
        <r>
          <rPr>
            <sz val="10"/>
            <rFont val="Arial"/>
          </rPr>
          <t>Ô chỉ tiêu có định dạng số. Đơn vị tính x 1 (hoặc %)
Dữ liệu động đầu vào hợp lệ khi chỉ được thêm dòng trên ô này.</t>
        </r>
      </text>
    </comment>
    <comment ref="B38" authorId="0" shapeId="0">
      <text>
        <r>
          <rPr>
            <sz val="10"/>
            <rFont val="Arial"/>
          </rPr>
          <t>Ô chỉ tiêu có định dạng ký tự
Dữ liệu động đầu vào hợp lệ khi chỉ được thêm dòng trên ô này.</t>
        </r>
      </text>
    </comment>
    <comment ref="C38" authorId="0" shapeId="0">
      <text>
        <r>
          <rPr>
            <sz val="10"/>
            <rFont val="Arial"/>
          </rPr>
          <t>Ô chỉ tiêu có định dạng số. Đơn vị tính x 1 (hoặc %)
Dữ liệu động đầu vào hợp lệ khi chỉ được thêm dòng trên ô này.</t>
        </r>
      </text>
    </comment>
    <comment ref="D38" authorId="0" shapeId="0">
      <text>
        <r>
          <rPr>
            <sz val="10"/>
            <rFont val="Arial"/>
          </rPr>
          <t>Ô chỉ tiêu có định dạng số. Đơn vị tính x 1 (hoặc %)
Dữ liệu động đầu vào hợp lệ khi chỉ được thêm dòng trên ô này.</t>
        </r>
      </text>
    </comment>
    <comment ref="E38" authorId="0" shapeId="0">
      <text>
        <r>
          <rPr>
            <sz val="10"/>
            <rFont val="Arial"/>
          </rPr>
          <t>Ô chỉ tiêu có định dạng số. Đơn vị tính x 1 (hoặc %)
Dữ liệu động đầu vào hợp lệ khi chỉ được thêm dòng trên ô này.</t>
        </r>
      </text>
    </comment>
    <comment ref="F38" authorId="0" shapeId="0">
      <text>
        <r>
          <rPr>
            <sz val="10"/>
            <rFont val="Arial"/>
          </rPr>
          <t>Ô chỉ tiêu có định dạng số. Đơn vị tính x 1 (hoặc %)
Dữ liệu động đầu vào hợp lệ khi chỉ được thêm dòng trên ô này.</t>
        </r>
      </text>
    </comment>
    <comment ref="G38" authorId="0" shapeId="0">
      <text>
        <r>
          <rPr>
            <sz val="10"/>
            <rFont val="Arial"/>
          </rPr>
          <t>Ô chỉ tiêu có định dạng số. Đơn vị tính x 1 (hoặc %)
Dữ liệu động đầu vào hợp lệ khi chỉ được thêm dòng trên ô này.</t>
        </r>
      </text>
    </comment>
    <comment ref="D39" authorId="0" shapeId="0">
      <text>
        <r>
          <rPr>
            <sz val="10"/>
            <rFont val="Arial"/>
          </rPr>
          <t>Ô chỉ tiêu có định dạng số. Đơn vị tính x 1 (hoặc %)</t>
        </r>
      </text>
    </comment>
    <comment ref="E39" authorId="0" shapeId="0">
      <text>
        <r>
          <rPr>
            <sz val="10"/>
            <rFont val="Arial"/>
          </rPr>
          <t>Ô chỉ tiêu có định dạng số. Đơn vị tính x 1 (hoặc %)</t>
        </r>
      </text>
    </comment>
    <comment ref="F39" authorId="0" shapeId="0">
      <text>
        <r>
          <rPr>
            <sz val="10"/>
            <rFont val="Arial"/>
          </rPr>
          <t>Ô chỉ tiêu có định dạng số. Đơn vị tính x 1 (hoặc %)</t>
        </r>
      </text>
    </comment>
    <comment ref="G39" authorId="0" shapeId="0">
      <text>
        <r>
          <rPr>
            <sz val="10"/>
            <rFont val="Arial"/>
          </rPr>
          <t>Ô chỉ tiêu có định dạng số. Đơn vị tính x 1 (hoặc %)</t>
        </r>
      </text>
    </comment>
    <comment ref="D40" authorId="0" shapeId="0">
      <text>
        <r>
          <rPr>
            <sz val="10"/>
            <rFont val="Arial"/>
          </rPr>
          <t>Ô chỉ tiêu có định dạng số. Đơn vị tính x 1 (hoặc %)</t>
        </r>
      </text>
    </comment>
    <comment ref="E40" authorId="0" shapeId="0">
      <text>
        <r>
          <rPr>
            <sz val="10"/>
            <rFont val="Arial"/>
          </rPr>
          <t>Ô chỉ tiêu có định dạng số. Đơn vị tính x 1 (hoặc %)</t>
        </r>
      </text>
    </comment>
    <comment ref="F40" authorId="0" shapeId="0">
      <text>
        <r>
          <rPr>
            <sz val="10"/>
            <rFont val="Arial"/>
          </rPr>
          <t>Ô chỉ tiêu có định dạng số. Đơn vị tính x 1 (hoặc %)</t>
        </r>
      </text>
    </comment>
    <comment ref="G40" authorId="0" shapeId="0">
      <text>
        <r>
          <rPr>
            <sz val="10"/>
            <rFont val="Arial"/>
          </rPr>
          <t>Ô chỉ tiêu có định dạng số. Đơn vị tính x 1 (hoặc %)</t>
        </r>
      </text>
    </comment>
    <comment ref="A49" authorId="0" shapeId="0">
      <text>
        <r>
          <rPr>
            <sz val="10"/>
            <rFont val="Arial"/>
          </rPr>
          <t>Ô chỉ tiêu có định dạng số. Đơn vị tính x 1 (hoặc %)
Dữ liệu động đầu vào hợp lệ khi chỉ được thêm dòng trên ô này.</t>
        </r>
      </text>
    </comment>
    <comment ref="B49" authorId="0" shapeId="0">
      <text>
        <r>
          <rPr>
            <sz val="10"/>
            <rFont val="Arial"/>
          </rPr>
          <t>Ô chỉ tiêu có định dạng ký tự
Dữ liệu động đầu vào hợp lệ khi chỉ được thêm dòng trên ô này.</t>
        </r>
      </text>
    </comment>
    <comment ref="C49" authorId="0" shapeId="0">
      <text>
        <r>
          <rPr>
            <sz val="10"/>
            <rFont val="Arial"/>
          </rPr>
          <t>Ô chỉ tiêu có định dạng số. Đơn vị tính x 1 (hoặc %)
Dữ liệu động đầu vào hợp lệ khi chỉ được thêm dòng trên ô này.</t>
        </r>
      </text>
    </comment>
    <comment ref="D49" authorId="0" shapeId="0">
      <text>
        <r>
          <rPr>
            <sz val="10"/>
            <rFont val="Arial"/>
          </rPr>
          <t>Ô chỉ tiêu có định dạng số. Đơn vị tính x 1 (hoặc %)
Dữ liệu động đầu vào hợp lệ khi chỉ được thêm dòng trên ô này.</t>
        </r>
      </text>
    </comment>
    <comment ref="E49" authorId="0" shapeId="0">
      <text>
        <r>
          <rPr>
            <sz val="10"/>
            <rFont val="Arial"/>
          </rPr>
          <t>Ô chỉ tiêu có định dạng số. Đơn vị tính x 1 (hoặc %)
Dữ liệu động đầu vào hợp lệ khi chỉ được thêm dòng trên ô này.</t>
        </r>
      </text>
    </comment>
    <comment ref="F49" authorId="0" shapeId="0">
      <text>
        <r>
          <rPr>
            <sz val="10"/>
            <rFont val="Arial"/>
          </rPr>
          <t>Ô chỉ tiêu có định dạng số. Đơn vị tính x 1 (hoặc %)
Dữ liệu động đầu vào hợp lệ khi chỉ được thêm dòng trên ô này.</t>
        </r>
      </text>
    </comment>
    <comment ref="G49" authorId="0" shapeId="0">
      <text>
        <r>
          <rPr>
            <sz val="10"/>
            <rFont val="Arial"/>
          </rPr>
          <t>Ô chỉ tiêu có định dạng số. Đơn vị tính x 1 (hoặc %)
Dữ liệu động đầu vào hợp lệ khi chỉ được thêm dòng trên ô này.</t>
        </r>
      </text>
    </comment>
    <comment ref="D50" authorId="0" shapeId="0">
      <text>
        <r>
          <rPr>
            <sz val="10"/>
            <rFont val="Arial"/>
          </rPr>
          <t>Ô chỉ tiêu có định dạng số. Đơn vị tính x 1 (hoặc %)</t>
        </r>
      </text>
    </comment>
    <comment ref="E50" authorId="0" shapeId="0">
      <text>
        <r>
          <rPr>
            <sz val="10"/>
            <rFont val="Arial"/>
          </rPr>
          <t>Ô chỉ tiêu có định dạng số. Đơn vị tính x 1 (hoặc %)</t>
        </r>
      </text>
    </comment>
    <comment ref="F50" authorId="0" shapeId="0">
      <text>
        <r>
          <rPr>
            <sz val="10"/>
            <rFont val="Arial"/>
          </rPr>
          <t>Ô chỉ tiêu có định dạng số. Đơn vị tính x 1 (hoặc %)</t>
        </r>
      </text>
    </comment>
    <comment ref="G50" authorId="0" shapeId="0">
      <text>
        <r>
          <rPr>
            <sz val="10"/>
            <rFont val="Arial"/>
          </rPr>
          <t>Ô chỉ tiêu có định dạng số. Đơn vị tính x 1 (hoặc %)</t>
        </r>
      </text>
    </comment>
    <comment ref="D51" authorId="0" shapeId="0">
      <text>
        <r>
          <rPr>
            <sz val="10"/>
            <rFont val="Arial"/>
          </rPr>
          <t>Ô chỉ tiêu có định dạng số. Đơn vị tính x 1 (hoặc %)</t>
        </r>
      </text>
    </comment>
    <comment ref="E51" authorId="0" shapeId="0">
      <text>
        <r>
          <rPr>
            <sz val="10"/>
            <rFont val="Arial"/>
          </rPr>
          <t>Ô chỉ tiêu có định dạng số. Đơn vị tính x 1 (hoặc %)</t>
        </r>
      </text>
    </comment>
    <comment ref="F51" authorId="0" shapeId="0">
      <text>
        <r>
          <rPr>
            <sz val="10"/>
            <rFont val="Arial"/>
          </rPr>
          <t>Ô chỉ tiêu có định dạng số. Đơn vị tính x 1 (hoặc %)</t>
        </r>
      </text>
    </comment>
    <comment ref="G51" authorId="0" shapeId="0">
      <text>
        <r>
          <rPr>
            <sz val="10"/>
            <rFont val="Arial"/>
          </rPr>
          <t>Ô chỉ tiêu có định dạng số. Đơn vị tính x 1 (hoặc %)</t>
        </r>
      </text>
    </comment>
    <comment ref="A55" authorId="0" shapeId="0">
      <text>
        <r>
          <rPr>
            <sz val="10"/>
            <rFont val="Arial"/>
          </rPr>
          <t>Ô chỉ tiêu có định dạng ký tự
Dữ liệu động đầu vào hợp lệ khi chỉ được thêm dòng trên ô này.</t>
        </r>
      </text>
    </comment>
    <comment ref="B55" authorId="0" shapeId="0">
      <text>
        <r>
          <rPr>
            <sz val="10"/>
            <rFont val="Arial"/>
          </rPr>
          <t>Ô chỉ tiêu có định dạng ký tự
Dữ liệu động đầu vào hợp lệ khi chỉ được thêm dòng trên ô này.</t>
        </r>
      </text>
    </comment>
    <comment ref="C55" authorId="0" shapeId="0">
      <text>
        <r>
          <rPr>
            <sz val="10"/>
            <rFont val="Arial"/>
          </rPr>
          <t>Ô chỉ tiêu có định dạng ký tự
Dữ liệu động đầu vào hợp lệ khi chỉ được thêm dòng trên ô này.</t>
        </r>
      </text>
    </comment>
    <comment ref="D55" authorId="0" shapeId="0">
      <text>
        <r>
          <rPr>
            <sz val="10"/>
            <rFont val="Arial"/>
          </rPr>
          <t>Ô chỉ tiêu có định dạng số. Đơn vị tính x 1 (hoặc %)
Dữ liệu động đầu vào hợp lệ khi chỉ được thêm dòng trên ô này.</t>
        </r>
      </text>
    </comment>
    <comment ref="E55" authorId="0" shapeId="0">
      <text>
        <r>
          <rPr>
            <sz val="10"/>
            <rFont val="Arial"/>
          </rPr>
          <t>Ô chỉ tiêu có định dạng số. Đơn vị tính x 1 (hoặc %)
Dữ liệu động đầu vào hợp lệ khi chỉ được thêm dòng trên ô này.</t>
        </r>
      </text>
    </comment>
    <comment ref="F55" authorId="0" shapeId="0">
      <text>
        <r>
          <rPr>
            <sz val="10"/>
            <rFont val="Arial"/>
          </rPr>
          <t>Ô chỉ tiêu có định dạng số. Đơn vị tính x 1 (hoặc %)
Dữ liệu động đầu vào hợp lệ khi chỉ được thêm dòng trên ô này.</t>
        </r>
      </text>
    </comment>
    <comment ref="G55" authorId="0" shapeId="0">
      <text>
        <r>
          <rPr>
            <sz val="10"/>
            <rFont val="Arial"/>
          </rPr>
          <t>Ô chỉ tiêu có định dạng số. Đơn vị tính x 1 (hoặc %)
Dữ liệu động đầu vào hợp lệ khi chỉ được thêm dòng trên ô này.</t>
        </r>
      </text>
    </comment>
    <comment ref="A57" authorId="0" shapeId="0">
      <text>
        <r>
          <rPr>
            <sz val="10"/>
            <rFont val="Arial"/>
          </rPr>
          <t>Ô chỉ tiêu có định dạng ký tự
Dữ liệu động đầu vào hợp lệ khi chỉ được thêm dòng trên ô này.</t>
        </r>
      </text>
    </comment>
    <comment ref="B57" authorId="0" shapeId="0">
      <text>
        <r>
          <rPr>
            <sz val="10"/>
            <rFont val="Arial"/>
          </rPr>
          <t>Ô chỉ tiêu có định dạng ký tự
Dữ liệu động đầu vào hợp lệ khi chỉ được thêm dòng trên ô này.</t>
        </r>
      </text>
    </comment>
    <comment ref="C57" authorId="0" shapeId="0">
      <text>
        <r>
          <rPr>
            <sz val="10"/>
            <rFont val="Arial"/>
          </rPr>
          <t>Ô chỉ tiêu có định dạng ký tự
Dữ liệu động đầu vào hợp lệ khi chỉ được thêm dòng trên ô này.</t>
        </r>
      </text>
    </comment>
    <comment ref="D57" authorId="0" shapeId="0">
      <text>
        <r>
          <rPr>
            <sz val="10"/>
            <rFont val="Arial"/>
          </rPr>
          <t>Ô chỉ tiêu có định dạng số. Đơn vị tính x 1 (hoặc %)</t>
        </r>
      </text>
    </comment>
    <comment ref="E57" authorId="0" shapeId="0">
      <text>
        <r>
          <rPr>
            <sz val="10"/>
            <rFont val="Arial"/>
          </rPr>
          <t>Ô chỉ tiêu có định dạng số. Đơn vị tính x 1 (hoặc %)</t>
        </r>
      </text>
    </comment>
    <comment ref="F57" authorId="0" shapeId="0">
      <text>
        <r>
          <rPr>
            <sz val="10"/>
            <rFont val="Arial"/>
          </rPr>
          <t>Ô chỉ tiêu có định dạng số. Đơn vị tính x 1 (hoặc %)</t>
        </r>
      </text>
    </comment>
    <comment ref="G57" authorId="0" shapeId="0">
      <text>
        <r>
          <rPr>
            <sz val="10"/>
            <rFont val="Arial"/>
          </rPr>
          <t>Ô chỉ tiêu có định dạng số. Đơn vị tính x 1 (hoặc %)</t>
        </r>
      </text>
    </comment>
    <comment ref="D59" authorId="0" shapeId="0">
      <text>
        <r>
          <rPr>
            <sz val="10"/>
            <rFont val="Arial"/>
          </rPr>
          <t>Ô chỉ tiêu có định dạng số. Đơn vị tính x 1 (hoặc %)</t>
        </r>
      </text>
    </comment>
    <comment ref="E59" authorId="0" shapeId="0">
      <text>
        <r>
          <rPr>
            <sz val="10"/>
            <rFont val="Arial"/>
          </rPr>
          <t>Ô chỉ tiêu có định dạng số. Đơn vị tính x 1 (hoặc %)</t>
        </r>
      </text>
    </comment>
    <comment ref="F59" authorId="0" shapeId="0">
      <text>
        <r>
          <rPr>
            <sz val="10"/>
            <rFont val="Arial"/>
          </rPr>
          <t>Ô chỉ tiêu có định dạng số. Đơn vị tính x 1 (hoặc %)</t>
        </r>
      </text>
    </comment>
    <comment ref="G59" authorId="0" shapeId="0">
      <text>
        <r>
          <rPr>
            <sz val="10"/>
            <rFont val="Arial"/>
          </rPr>
          <t>Ô chỉ tiêu có định dạng số. Đơn vị tính x 1 (hoặc %)</t>
        </r>
      </text>
    </comment>
    <comment ref="D60" authorId="0" shapeId="0">
      <text>
        <r>
          <rPr>
            <sz val="10"/>
            <rFont val="Arial"/>
          </rPr>
          <t>Ô chỉ tiêu có định dạng số. Đơn vị tính x 1 (hoặc %)</t>
        </r>
      </text>
    </comment>
    <comment ref="E60" authorId="0" shapeId="0">
      <text>
        <r>
          <rPr>
            <sz val="10"/>
            <rFont val="Arial"/>
          </rPr>
          <t>Ô chỉ tiêu có định dạng số. Đơn vị tính x 1 (hoặc %)</t>
        </r>
      </text>
    </comment>
    <comment ref="F60" authorId="0" shapeId="0">
      <text>
        <r>
          <rPr>
            <sz val="10"/>
            <rFont val="Arial"/>
          </rPr>
          <t>Ô chỉ tiêu có định dạng số. Đơn vị tính x 1 (hoặc %)</t>
        </r>
      </text>
    </comment>
    <comment ref="G60" authorId="0" shapeId="0">
      <text>
        <r>
          <rPr>
            <sz val="10"/>
            <rFont val="Arial"/>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rPr>
          <t>Ô chỉ tiêu có định dạng ký tự</t>
        </r>
      </text>
    </comment>
    <comment ref="D3" authorId="0" shapeId="0">
      <text>
        <r>
          <rPr>
            <sz val="10"/>
            <rFont val="Arial"/>
          </rPr>
          <t>Ô chỉ tiêu có định dạng ký tự</t>
        </r>
      </text>
    </comment>
    <comment ref="E3" authorId="0" shapeId="0">
      <text>
        <r>
          <rPr>
            <sz val="10"/>
            <rFont val="Arial"/>
          </rPr>
          <t>Ô chỉ tiêu có định dạng ký tự</t>
        </r>
      </text>
    </comment>
    <comment ref="F3" authorId="0" shapeId="0">
      <text>
        <r>
          <rPr>
            <sz val="10"/>
            <rFont val="Arial"/>
          </rPr>
          <t>Ô chỉ tiêu có định dạng số. Đơn vị tính x 1 (hoặc %)</t>
        </r>
      </text>
    </comment>
    <comment ref="G3" authorId="0" shapeId="0">
      <text>
        <r>
          <rPr>
            <sz val="10"/>
            <rFont val="Arial"/>
          </rPr>
          <t>Ô chỉ tiêu có định dạng ký tự</t>
        </r>
      </text>
    </comment>
    <comment ref="H3" authorId="0" shapeId="0">
      <text>
        <r>
          <rPr>
            <sz val="10"/>
            <rFont val="Arial"/>
          </rPr>
          <t>Ô chỉ tiêu có định dạng số. Đơn vị tính x 1 (hoặc %)</t>
        </r>
      </text>
    </comment>
    <comment ref="I3" authorId="0" shapeId="0">
      <text>
        <r>
          <rPr>
            <sz val="10"/>
            <rFont val="Arial"/>
          </rPr>
          <t>Ô chỉ tiêu có định dạng ký tự</t>
        </r>
      </text>
    </comment>
    <comment ref="J3" authorId="0" shapeId="0">
      <text>
        <r>
          <rPr>
            <sz val="10"/>
            <rFont val="Arial"/>
          </rPr>
          <t>Ô chỉ tiêu có định dạng số. Đơn vị tính x 1 (hoặc %)</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ký tự
Dữ liệu động đầu vào hợp lệ khi chỉ được thêm dòng trên ô này.</t>
        </r>
      </text>
    </comment>
    <comment ref="E5" authorId="0" shapeId="0">
      <text>
        <r>
          <rPr>
            <sz val="10"/>
            <rFont val="Arial"/>
          </rPr>
          <t>Ô chỉ tiêu có định dạng ký tự
Dữ liệu động đầu vào hợp lệ khi chỉ được thêm dòng trên ô này.</t>
        </r>
      </text>
    </comment>
    <comment ref="F5" authorId="0" shapeId="0">
      <text>
        <r>
          <rPr>
            <sz val="10"/>
            <rFont val="Arial"/>
          </rPr>
          <t>Ô chỉ tiêu có định dạng số. Đơn vị tính x 1 (hoặc %)
Dữ liệu động đầu vào hợp lệ khi chỉ được thêm dòng trên ô này.</t>
        </r>
      </text>
    </comment>
    <comment ref="G5" authorId="0" shapeId="0">
      <text>
        <r>
          <rPr>
            <sz val="10"/>
            <rFont val="Arial"/>
          </rPr>
          <t>Ô chỉ tiêu có định dạng ký tự
Dữ liệu động đầu vào hợp lệ khi chỉ được thêm dòng trên ô này.</t>
        </r>
      </text>
    </comment>
    <comment ref="H5" authorId="0" shapeId="0">
      <text>
        <r>
          <rPr>
            <sz val="10"/>
            <rFont val="Arial"/>
          </rPr>
          <t>Ô chỉ tiêu có định dạng số. Đơn vị tính x 1 (hoặc %)
Dữ liệu động đầu vào hợp lệ khi chỉ được thêm dòng trên ô này.</t>
        </r>
      </text>
    </comment>
    <comment ref="I5" authorId="0" shapeId="0">
      <text>
        <r>
          <rPr>
            <sz val="10"/>
            <rFont val="Arial"/>
          </rPr>
          <t>Ô chỉ tiêu có định dạng ký tự
Dữ liệu động đầu vào hợp lệ khi chỉ được thêm dòng trên ô này.</t>
        </r>
      </text>
    </comment>
    <comment ref="J5" authorId="0" shapeId="0">
      <text>
        <r>
          <rPr>
            <sz val="10"/>
            <rFont val="Arial"/>
          </rPr>
          <t>Ô chỉ tiêu có định dạng số. Đơn vị tính x 1 (hoặc %)
Dữ liệu động đầu vào hợp lệ khi chỉ được thêm dòng trên ô này.</t>
        </r>
      </text>
    </comment>
    <comment ref="C6" authorId="0" shapeId="0">
      <text>
        <r>
          <rPr>
            <sz val="10"/>
            <rFont val="Arial"/>
          </rPr>
          <t>Ô chỉ tiêu có định dạng ký tự</t>
        </r>
      </text>
    </comment>
    <comment ref="D6" authorId="0" shapeId="0">
      <text>
        <r>
          <rPr>
            <sz val="10"/>
            <rFont val="Arial"/>
          </rPr>
          <t>Ô chỉ tiêu có định dạng ký tự</t>
        </r>
      </text>
    </comment>
    <comment ref="E6" authorId="0" shapeId="0">
      <text>
        <r>
          <rPr>
            <sz val="10"/>
            <rFont val="Arial"/>
          </rPr>
          <t>Ô chỉ tiêu có định dạng ký tự</t>
        </r>
      </text>
    </comment>
    <comment ref="F6" authorId="0" shapeId="0">
      <text>
        <r>
          <rPr>
            <sz val="10"/>
            <rFont val="Arial"/>
          </rPr>
          <t>Ô chỉ tiêu có định dạng số. Đơn vị tính x 1 (hoặc %)</t>
        </r>
      </text>
    </comment>
    <comment ref="G6" authorId="0" shapeId="0">
      <text>
        <r>
          <rPr>
            <sz val="10"/>
            <rFont val="Arial"/>
          </rPr>
          <t>Ô chỉ tiêu có định dạng ký tự</t>
        </r>
      </text>
    </comment>
    <comment ref="H6" authorId="0" shapeId="0">
      <text>
        <r>
          <rPr>
            <sz val="10"/>
            <rFont val="Arial"/>
          </rPr>
          <t>Ô chỉ tiêu có định dạng số. Đơn vị tính x 1 (hoặc %)</t>
        </r>
      </text>
    </comment>
    <comment ref="I6" authorId="0" shapeId="0">
      <text>
        <r>
          <rPr>
            <sz val="10"/>
            <rFont val="Arial"/>
          </rPr>
          <t>Ô chỉ tiêu có định dạng ký tự</t>
        </r>
      </text>
    </comment>
    <comment ref="J6" authorId="0" shapeId="0">
      <text>
        <r>
          <rPr>
            <sz val="10"/>
            <rFont val="Arial"/>
          </rPr>
          <t>Ô chỉ tiêu có định dạng số. Đơn vị tính x 1 (hoặc %)</t>
        </r>
      </text>
    </comment>
    <comment ref="C7" authorId="0" shapeId="0">
      <text>
        <r>
          <rPr>
            <sz val="10"/>
            <rFont val="Arial"/>
          </rPr>
          <t>Ô chỉ tiêu có định dạng ký tự</t>
        </r>
      </text>
    </comment>
    <comment ref="D7" authorId="0" shapeId="0">
      <text>
        <r>
          <rPr>
            <sz val="10"/>
            <rFont val="Arial"/>
          </rPr>
          <t>Ô chỉ tiêu có định dạng ký tự</t>
        </r>
      </text>
    </comment>
    <comment ref="E7" authorId="0" shapeId="0">
      <text>
        <r>
          <rPr>
            <sz val="10"/>
            <rFont val="Arial"/>
          </rPr>
          <t>Ô chỉ tiêu có định dạng ký tự</t>
        </r>
      </text>
    </comment>
    <comment ref="F7" authorId="0" shapeId="0">
      <text>
        <r>
          <rPr>
            <sz val="10"/>
            <rFont val="Arial"/>
          </rPr>
          <t>Ô chỉ tiêu có định dạng số. Đơn vị tính x 1 (hoặc %)</t>
        </r>
      </text>
    </comment>
    <comment ref="G7" authorId="0" shapeId="0">
      <text>
        <r>
          <rPr>
            <sz val="10"/>
            <rFont val="Arial"/>
          </rPr>
          <t>Ô chỉ tiêu có định dạng ký tự</t>
        </r>
      </text>
    </comment>
    <comment ref="H7" authorId="0" shapeId="0">
      <text>
        <r>
          <rPr>
            <sz val="10"/>
            <rFont val="Arial"/>
          </rPr>
          <t>Ô chỉ tiêu có định dạng số. Đơn vị tính x 1 (hoặc %)</t>
        </r>
      </text>
    </comment>
    <comment ref="I7" authorId="0" shapeId="0">
      <text>
        <r>
          <rPr>
            <sz val="10"/>
            <rFont val="Arial"/>
          </rPr>
          <t>Ô chỉ tiêu có định dạng ký tự</t>
        </r>
      </text>
    </comment>
    <comment ref="J7" authorId="0" shapeId="0">
      <text>
        <r>
          <rPr>
            <sz val="10"/>
            <rFont val="Arial"/>
          </rPr>
          <t>Ô chỉ tiêu có định dạng số. Đơn vị tính x 1 (hoặc %)</t>
        </r>
      </text>
    </comment>
    <comment ref="A9" authorId="0" shapeId="0">
      <text>
        <r>
          <rPr>
            <sz val="10"/>
            <rFont val="Arial"/>
          </rPr>
          <t>Ô chỉ tiêu có định dạng ký tự
Dữ liệu động đầu vào hợp lệ khi chỉ được thêm dòng trên ô này.</t>
        </r>
      </text>
    </comment>
    <comment ref="B9"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
Dữ liệu động đầu vào hợp lệ khi chỉ được thêm dòng trên ô này.</t>
        </r>
      </text>
    </comment>
    <comment ref="D9" authorId="0" shapeId="0">
      <text>
        <r>
          <rPr>
            <sz val="10"/>
            <rFont val="Arial"/>
          </rPr>
          <t>Ô chỉ tiêu có định dạng ký tự
Dữ liệu động đầu vào hợp lệ khi chỉ được thêm dòng trên ô này.</t>
        </r>
      </text>
    </comment>
    <comment ref="E9" authorId="0" shapeId="0">
      <text>
        <r>
          <rPr>
            <sz val="10"/>
            <rFont val="Arial"/>
          </rPr>
          <t>Ô chỉ tiêu có định dạng ký tự
Dữ liệu động đầu vào hợp lệ khi chỉ được thêm dòng trên ô này.</t>
        </r>
      </text>
    </comment>
    <comment ref="F9" authorId="0" shapeId="0">
      <text>
        <r>
          <rPr>
            <sz val="10"/>
            <rFont val="Arial"/>
          </rPr>
          <t>Ô chỉ tiêu có định dạng số. Đơn vị tính x 1 (hoặc %)
Dữ liệu động đầu vào hợp lệ khi chỉ được thêm dòng trên ô này.</t>
        </r>
      </text>
    </comment>
    <comment ref="G9" authorId="0" shapeId="0">
      <text>
        <r>
          <rPr>
            <sz val="10"/>
            <rFont val="Arial"/>
          </rPr>
          <t>Ô chỉ tiêu có định dạng ký tự
Dữ liệu động đầu vào hợp lệ khi chỉ được thêm dòng trên ô này.</t>
        </r>
      </text>
    </comment>
    <comment ref="H9" authorId="0" shapeId="0">
      <text>
        <r>
          <rPr>
            <sz val="10"/>
            <rFont val="Arial"/>
          </rPr>
          <t>Ô chỉ tiêu có định dạng số. Đơn vị tính x 1 (hoặc %)
Dữ liệu động đầu vào hợp lệ khi chỉ được thêm dòng trên ô này.</t>
        </r>
      </text>
    </comment>
    <comment ref="I9" authorId="0" shapeId="0">
      <text>
        <r>
          <rPr>
            <sz val="10"/>
            <rFont val="Arial"/>
          </rPr>
          <t>Ô chỉ tiêu có định dạng ký tự
Dữ liệu động đầu vào hợp lệ khi chỉ được thêm dòng trên ô này.</t>
        </r>
      </text>
    </comment>
    <comment ref="J9" authorId="0" shapeId="0">
      <text>
        <r>
          <rPr>
            <sz val="10"/>
            <rFont val="Arial"/>
          </rPr>
          <t>Ô chỉ tiêu có định dạng số. Đơn vị tính x 1 (hoặc %)
Dữ liệu động đầu vào hợp lệ khi chỉ được thêm dòng trên ô này.</t>
        </r>
      </text>
    </comment>
    <comment ref="C10" authorId="0" shapeId="0">
      <text>
        <r>
          <rPr>
            <sz val="10"/>
            <rFont val="Arial"/>
          </rPr>
          <t>Ô chỉ tiêu có định dạng ký tự</t>
        </r>
      </text>
    </comment>
    <comment ref="D10" authorId="0" shapeId="0">
      <text>
        <r>
          <rPr>
            <sz val="10"/>
            <rFont val="Arial"/>
          </rPr>
          <t>Ô chỉ tiêu có định dạng ký tự</t>
        </r>
      </text>
    </comment>
    <comment ref="E10" authorId="0" shapeId="0">
      <text>
        <r>
          <rPr>
            <sz val="10"/>
            <rFont val="Arial"/>
          </rPr>
          <t>Ô chỉ tiêu có định dạng ký tự</t>
        </r>
      </text>
    </comment>
    <comment ref="F10" authorId="0" shapeId="0">
      <text>
        <r>
          <rPr>
            <sz val="10"/>
            <rFont val="Arial"/>
          </rPr>
          <t>Ô chỉ tiêu có định dạng số. Đơn vị tính x 1 (hoặc %)</t>
        </r>
      </text>
    </comment>
    <comment ref="G10" authorId="0" shapeId="0">
      <text>
        <r>
          <rPr>
            <sz val="10"/>
            <rFont val="Arial"/>
          </rPr>
          <t>Ô chỉ tiêu có định dạng ký tự</t>
        </r>
      </text>
    </comment>
    <comment ref="H10" authorId="0" shapeId="0">
      <text>
        <r>
          <rPr>
            <sz val="10"/>
            <rFont val="Arial"/>
          </rPr>
          <t>Ô chỉ tiêu có định dạng số. Đơn vị tính x 1 (hoặc %)</t>
        </r>
      </text>
    </comment>
    <comment ref="I10" authorId="0" shapeId="0">
      <text>
        <r>
          <rPr>
            <sz val="10"/>
            <rFont val="Arial"/>
          </rPr>
          <t>Ô chỉ tiêu có định dạng ký tự</t>
        </r>
      </text>
    </comment>
    <comment ref="J10" authorId="0" shapeId="0">
      <text>
        <r>
          <rPr>
            <sz val="10"/>
            <rFont val="Arial"/>
          </rPr>
          <t>Ô chỉ tiêu có định dạng số. Đơn vị tính x 1 (hoặc %)</t>
        </r>
      </text>
    </comment>
    <comment ref="C11" authorId="0" shapeId="0">
      <text>
        <r>
          <rPr>
            <sz val="10"/>
            <rFont val="Arial"/>
          </rPr>
          <t>Ô chỉ tiêu có định dạng ký tự</t>
        </r>
      </text>
    </comment>
    <comment ref="D11" authorId="0" shapeId="0">
      <text>
        <r>
          <rPr>
            <sz val="10"/>
            <rFont val="Arial"/>
          </rPr>
          <t>Ô chỉ tiêu có định dạng ký tự</t>
        </r>
      </text>
    </comment>
    <comment ref="E11" authorId="0" shapeId="0">
      <text>
        <r>
          <rPr>
            <sz val="10"/>
            <rFont val="Arial"/>
          </rPr>
          <t>Ô chỉ tiêu có định dạng ký tự</t>
        </r>
      </text>
    </comment>
    <comment ref="F11" authorId="0" shapeId="0">
      <text>
        <r>
          <rPr>
            <sz val="10"/>
            <rFont val="Arial"/>
          </rPr>
          <t>Ô chỉ tiêu có định dạng số. Đơn vị tính x 1 (hoặc %)</t>
        </r>
      </text>
    </comment>
    <comment ref="G11" authorId="0" shapeId="0">
      <text>
        <r>
          <rPr>
            <sz val="10"/>
            <rFont val="Arial"/>
          </rPr>
          <t>Ô chỉ tiêu có định dạng ký tự</t>
        </r>
      </text>
    </comment>
    <comment ref="H11" authorId="0" shapeId="0">
      <text>
        <r>
          <rPr>
            <sz val="10"/>
            <rFont val="Arial"/>
          </rPr>
          <t>Ô chỉ tiêu có định dạng số. Đơn vị tính x 1 (hoặc %)</t>
        </r>
      </text>
    </comment>
    <comment ref="I11" authorId="0" shapeId="0">
      <text>
        <r>
          <rPr>
            <sz val="10"/>
            <rFont val="Arial"/>
          </rPr>
          <t>Ô chỉ tiêu có định dạng ký tự</t>
        </r>
      </text>
    </comment>
    <comment ref="J11" authorId="0" shapeId="0">
      <text>
        <r>
          <rPr>
            <sz val="10"/>
            <rFont val="Arial"/>
          </rPr>
          <t>Ô chỉ tiêu có định dạng số. Đơn vị tính x 1 (hoặc %)</t>
        </r>
      </text>
    </comment>
    <comment ref="C12" authorId="0" shapeId="0">
      <text>
        <r>
          <rPr>
            <sz val="10"/>
            <rFont val="Arial"/>
          </rPr>
          <t>Ô chỉ tiêu có định dạng ký tự</t>
        </r>
      </text>
    </comment>
    <comment ref="D12" authorId="0" shapeId="0">
      <text>
        <r>
          <rPr>
            <sz val="10"/>
            <rFont val="Arial"/>
          </rPr>
          <t>Ô chỉ tiêu có định dạng ký tự</t>
        </r>
      </text>
    </comment>
    <comment ref="E12" authorId="0" shapeId="0">
      <text>
        <r>
          <rPr>
            <sz val="10"/>
            <rFont val="Arial"/>
          </rPr>
          <t>Ô chỉ tiêu có định dạng ký tự</t>
        </r>
      </text>
    </comment>
    <comment ref="F12" authorId="0" shapeId="0">
      <text>
        <r>
          <rPr>
            <sz val="10"/>
            <rFont val="Arial"/>
          </rPr>
          <t>Ô chỉ tiêu có định dạng số. Đơn vị tính x 1 (hoặc %)</t>
        </r>
      </text>
    </comment>
    <comment ref="G12" authorId="0" shapeId="0">
      <text>
        <r>
          <rPr>
            <sz val="10"/>
            <rFont val="Arial"/>
          </rPr>
          <t>Ô chỉ tiêu có định dạng ký tự</t>
        </r>
      </text>
    </comment>
    <comment ref="H12" authorId="0" shapeId="0">
      <text>
        <r>
          <rPr>
            <sz val="10"/>
            <rFont val="Arial"/>
          </rPr>
          <t>Ô chỉ tiêu có định dạng số. Đơn vị tính x 1 (hoặc %)</t>
        </r>
      </text>
    </comment>
    <comment ref="I12" authorId="0" shapeId="0">
      <text>
        <r>
          <rPr>
            <sz val="10"/>
            <rFont val="Arial"/>
          </rPr>
          <t>Ô chỉ tiêu có định dạng ký tự</t>
        </r>
      </text>
    </comment>
    <comment ref="J12" authorId="0" shapeId="0">
      <text>
        <r>
          <rPr>
            <sz val="10"/>
            <rFont val="Arial"/>
          </rPr>
          <t>Ô chỉ tiêu có định dạng số. Đơn vị tính x 1 (hoặc %)</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ký tự
Dữ liệu động đầu vào hợp lệ khi chỉ được thêm dòng trên ô này.</t>
        </r>
      </text>
    </comment>
    <comment ref="E14" authorId="0" shapeId="0">
      <text>
        <r>
          <rPr>
            <sz val="10"/>
            <rFont val="Arial"/>
          </rPr>
          <t>Ô chỉ tiêu có định dạng ký tự
Dữ liệu động đầu vào hợp lệ khi chỉ được thêm dòng trên ô này.</t>
        </r>
      </text>
    </comment>
    <comment ref="F14" authorId="0" shapeId="0">
      <text>
        <r>
          <rPr>
            <sz val="10"/>
            <rFont val="Arial"/>
          </rPr>
          <t>Ô chỉ tiêu có định dạng số. Đơn vị tính x 1 (hoặc %)
Dữ liệu động đầu vào hợp lệ khi chỉ được thêm dòng trên ô này.</t>
        </r>
      </text>
    </comment>
    <comment ref="G14" authorId="0" shapeId="0">
      <text>
        <r>
          <rPr>
            <sz val="10"/>
            <rFont val="Arial"/>
          </rPr>
          <t>Ô chỉ tiêu có định dạng ký tự
Dữ liệu động đầu vào hợp lệ khi chỉ được thêm dòng trên ô này.</t>
        </r>
      </text>
    </comment>
    <comment ref="H14" authorId="0" shapeId="0">
      <text>
        <r>
          <rPr>
            <sz val="10"/>
            <rFont val="Arial"/>
          </rPr>
          <t>Ô chỉ tiêu có định dạng số. Đơn vị tính x 1 (hoặc %)
Dữ liệu động đầu vào hợp lệ khi chỉ được thêm dòng trên ô này.</t>
        </r>
      </text>
    </comment>
    <comment ref="I14" authorId="0" shapeId="0">
      <text>
        <r>
          <rPr>
            <sz val="10"/>
            <rFont val="Arial"/>
          </rPr>
          <t>Ô chỉ tiêu có định dạng ký tự
Dữ liệu động đầu vào hợp lệ khi chỉ được thêm dòng trên ô này.</t>
        </r>
      </text>
    </comment>
    <comment ref="J14" authorId="0" shapeId="0">
      <text>
        <r>
          <rPr>
            <sz val="10"/>
            <rFont val="Arial"/>
          </rPr>
          <t>Ô chỉ tiêu có định dạng số. Đơn vị tính x 1 (hoặc %)
Dữ liệu động đầu vào hợp lệ khi chỉ được thêm dòng trên ô này.</t>
        </r>
      </text>
    </comment>
    <comment ref="C15" authorId="0" shapeId="0">
      <text>
        <r>
          <rPr>
            <sz val="10"/>
            <rFont val="Arial"/>
          </rPr>
          <t>Ô chỉ tiêu có định dạng ký tự</t>
        </r>
      </text>
    </comment>
    <comment ref="D15" authorId="0" shapeId="0">
      <text>
        <r>
          <rPr>
            <sz val="10"/>
            <rFont val="Arial"/>
          </rPr>
          <t>Ô chỉ tiêu có định dạng ký tự</t>
        </r>
      </text>
    </comment>
    <comment ref="E15" authorId="0" shapeId="0">
      <text>
        <r>
          <rPr>
            <sz val="10"/>
            <rFont val="Arial"/>
          </rPr>
          <t>Ô chỉ tiêu có định dạng ký tự</t>
        </r>
      </text>
    </comment>
    <comment ref="F15" authorId="0" shapeId="0">
      <text>
        <r>
          <rPr>
            <sz val="10"/>
            <rFont val="Arial"/>
          </rPr>
          <t>Ô chỉ tiêu có định dạng số. Đơn vị tính x 1 (hoặc %)</t>
        </r>
      </text>
    </comment>
    <comment ref="G15" authorId="0" shapeId="0">
      <text>
        <r>
          <rPr>
            <sz val="10"/>
            <rFont val="Arial"/>
          </rPr>
          <t>Ô chỉ tiêu có định dạng ký tự</t>
        </r>
      </text>
    </comment>
    <comment ref="H15" authorId="0" shapeId="0">
      <text>
        <r>
          <rPr>
            <sz val="10"/>
            <rFont val="Arial"/>
          </rPr>
          <t>Ô chỉ tiêu có định dạng số. Đơn vị tính x 1 (hoặc %)</t>
        </r>
      </text>
    </comment>
    <comment ref="I15" authorId="0" shapeId="0">
      <text>
        <r>
          <rPr>
            <sz val="10"/>
            <rFont val="Arial"/>
          </rPr>
          <t>Ô chỉ tiêu có định dạng ký tự</t>
        </r>
      </text>
    </comment>
    <comment ref="J15" authorId="0" shapeId="0">
      <text>
        <r>
          <rPr>
            <sz val="10"/>
            <rFont val="Arial"/>
          </rPr>
          <t>Ô chỉ tiêu có định dạng số. Đơn vị tính x 1 (hoặc %)</t>
        </r>
      </text>
    </comment>
    <comment ref="C16" authorId="0" shapeId="0">
      <text>
        <r>
          <rPr>
            <sz val="10"/>
            <rFont val="Arial"/>
          </rPr>
          <t>Ô chỉ tiêu có định dạng ký tự</t>
        </r>
      </text>
    </comment>
    <comment ref="D16" authorId="0" shapeId="0">
      <text>
        <r>
          <rPr>
            <sz val="10"/>
            <rFont val="Arial"/>
          </rPr>
          <t>Ô chỉ tiêu có định dạng ký tự</t>
        </r>
      </text>
    </comment>
    <comment ref="E16" authorId="0" shapeId="0">
      <text>
        <r>
          <rPr>
            <sz val="10"/>
            <rFont val="Arial"/>
          </rPr>
          <t>Ô chỉ tiêu có định dạng ký tự</t>
        </r>
      </text>
    </comment>
    <comment ref="F16" authorId="0" shapeId="0">
      <text>
        <r>
          <rPr>
            <sz val="10"/>
            <rFont val="Arial"/>
          </rPr>
          <t>Ô chỉ tiêu có định dạng số. Đơn vị tính x 1 (hoặc %)</t>
        </r>
      </text>
    </comment>
    <comment ref="G16" authorId="0" shapeId="0">
      <text>
        <r>
          <rPr>
            <sz val="10"/>
            <rFont val="Arial"/>
          </rPr>
          <t>Ô chỉ tiêu có định dạng ký tự</t>
        </r>
      </text>
    </comment>
    <comment ref="H16" authorId="0" shapeId="0">
      <text>
        <r>
          <rPr>
            <sz val="10"/>
            <rFont val="Arial"/>
          </rPr>
          <t>Ô chỉ tiêu có định dạng số. Đơn vị tính x 1 (hoặc %)</t>
        </r>
      </text>
    </comment>
    <comment ref="I16" authorId="0" shapeId="0">
      <text>
        <r>
          <rPr>
            <sz val="10"/>
            <rFont val="Arial"/>
          </rPr>
          <t>Ô chỉ tiêu có định dạng ký tự</t>
        </r>
      </text>
    </comment>
    <comment ref="J16" authorId="0" shapeId="0">
      <text>
        <r>
          <rPr>
            <sz val="10"/>
            <rFont val="Arial"/>
          </rPr>
          <t>Ô chỉ tiêu có định dạng số. Đơn vị tính x 1 (hoặc %)</t>
        </r>
      </text>
    </comment>
    <comment ref="A18" authorId="0" shapeId="0">
      <text>
        <r>
          <rPr>
            <sz val="10"/>
            <rFont val="Arial"/>
          </rPr>
          <t>Ô chỉ tiêu có định dạng ký tự
Dữ liệu động đầu vào hợp lệ khi chỉ được thêm dòng trên ô này.</t>
        </r>
      </text>
    </comment>
    <comment ref="B18"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ký tự
Dữ liệu động đầu vào hợp lệ khi chỉ được thêm dòng trên ô này.</t>
        </r>
      </text>
    </comment>
    <comment ref="D18" authorId="0" shapeId="0">
      <text>
        <r>
          <rPr>
            <sz val="10"/>
            <rFont val="Arial"/>
          </rPr>
          <t>Ô chỉ tiêu có định dạng ký tự
Dữ liệu động đầu vào hợp lệ khi chỉ được thêm dòng trên ô này.</t>
        </r>
      </text>
    </comment>
    <comment ref="E18" authorId="0" shapeId="0">
      <text>
        <r>
          <rPr>
            <sz val="10"/>
            <rFont val="Arial"/>
          </rPr>
          <t>Ô chỉ tiêu có định dạng ký tự
Dữ liệu động đầu vào hợp lệ khi chỉ được thêm dòng trên ô này.</t>
        </r>
      </text>
    </comment>
    <comment ref="F18" authorId="0" shapeId="0">
      <text>
        <r>
          <rPr>
            <sz val="10"/>
            <rFont val="Arial"/>
          </rPr>
          <t>Ô chỉ tiêu có định dạng số. Đơn vị tính x 1 (hoặc %)
Dữ liệu động đầu vào hợp lệ khi chỉ được thêm dòng trên ô này.</t>
        </r>
      </text>
    </comment>
    <comment ref="G18" authorId="0" shapeId="0">
      <text>
        <r>
          <rPr>
            <sz val="10"/>
            <rFont val="Arial"/>
          </rPr>
          <t>Ô chỉ tiêu có định dạng ký tự
Dữ liệu động đầu vào hợp lệ khi chỉ được thêm dòng trên ô này.</t>
        </r>
      </text>
    </comment>
    <comment ref="H18" authorId="0" shapeId="0">
      <text>
        <r>
          <rPr>
            <sz val="10"/>
            <rFont val="Arial"/>
          </rPr>
          <t>Ô chỉ tiêu có định dạng số. Đơn vị tính x 1 (hoặc %)
Dữ liệu động đầu vào hợp lệ khi chỉ được thêm dòng trên ô này.</t>
        </r>
      </text>
    </comment>
    <comment ref="I18" authorId="0" shapeId="0">
      <text>
        <r>
          <rPr>
            <sz val="10"/>
            <rFont val="Arial"/>
          </rPr>
          <t>Ô chỉ tiêu có định dạng ký tự
Dữ liệu động đầu vào hợp lệ khi chỉ được thêm dòng trên ô này.</t>
        </r>
      </text>
    </comment>
    <comment ref="J18" authorId="0" shapeId="0">
      <text>
        <r>
          <rPr>
            <sz val="10"/>
            <rFont val="Arial"/>
          </rPr>
          <t>Ô chỉ tiêu có định dạng số. Đơn vị tính x 1 (hoặc %)
Dữ liệu động đầu vào hợp lệ khi chỉ được thêm dòng trên ô này.</t>
        </r>
      </text>
    </comment>
    <comment ref="C19" authorId="0" shapeId="0">
      <text>
        <r>
          <rPr>
            <sz val="10"/>
            <rFont val="Arial"/>
          </rPr>
          <t>Ô chỉ tiêu có định dạng ký tự</t>
        </r>
      </text>
    </comment>
    <comment ref="D19" authorId="0" shapeId="0">
      <text>
        <r>
          <rPr>
            <sz val="10"/>
            <rFont val="Arial"/>
          </rPr>
          <t>Ô chỉ tiêu có định dạng ký tự</t>
        </r>
      </text>
    </comment>
    <comment ref="E19" authorId="0" shapeId="0">
      <text>
        <r>
          <rPr>
            <sz val="10"/>
            <rFont val="Arial"/>
          </rPr>
          <t>Ô chỉ tiêu có định dạng ký tự</t>
        </r>
      </text>
    </comment>
    <comment ref="F19" authorId="0" shapeId="0">
      <text>
        <r>
          <rPr>
            <sz val="10"/>
            <rFont val="Arial"/>
          </rPr>
          <t>Ô chỉ tiêu có định dạng số. Đơn vị tính x 1 (hoặc %)</t>
        </r>
      </text>
    </comment>
    <comment ref="G19" authorId="0" shapeId="0">
      <text>
        <r>
          <rPr>
            <sz val="10"/>
            <rFont val="Arial"/>
          </rPr>
          <t>Ô chỉ tiêu có định dạng ký tự</t>
        </r>
      </text>
    </comment>
    <comment ref="H19" authorId="0" shapeId="0">
      <text>
        <r>
          <rPr>
            <sz val="10"/>
            <rFont val="Arial"/>
          </rPr>
          <t>Ô chỉ tiêu có định dạng số. Đơn vị tính x 1 (hoặc %)</t>
        </r>
      </text>
    </comment>
    <comment ref="I19" authorId="0" shapeId="0">
      <text>
        <r>
          <rPr>
            <sz val="10"/>
            <rFont val="Arial"/>
          </rPr>
          <t>Ô chỉ tiêu có định dạng ký tự</t>
        </r>
      </text>
    </comment>
    <comment ref="J19" authorId="0" shapeId="0">
      <text>
        <r>
          <rPr>
            <sz val="10"/>
            <rFont val="Arial"/>
          </rPr>
          <t>Ô chỉ tiêu có định dạng số. Đơn vị tính x 1 (hoặc %)</t>
        </r>
      </text>
    </comment>
    <comment ref="C20" authorId="0" shapeId="0">
      <text>
        <r>
          <rPr>
            <sz val="10"/>
            <rFont val="Arial"/>
          </rPr>
          <t>Ô chỉ tiêu có định dạng ký tự</t>
        </r>
      </text>
    </comment>
    <comment ref="D20" authorId="0" shapeId="0">
      <text>
        <r>
          <rPr>
            <sz val="10"/>
            <rFont val="Arial"/>
          </rPr>
          <t>Ô chỉ tiêu có định dạng ký tự</t>
        </r>
      </text>
    </comment>
    <comment ref="E20" authorId="0" shapeId="0">
      <text>
        <r>
          <rPr>
            <sz val="10"/>
            <rFont val="Arial"/>
          </rPr>
          <t>Ô chỉ tiêu có định dạng ký tự</t>
        </r>
      </text>
    </comment>
    <comment ref="F20" authorId="0" shapeId="0">
      <text>
        <r>
          <rPr>
            <sz val="10"/>
            <rFont val="Arial"/>
          </rPr>
          <t>Ô chỉ tiêu có định dạng số. Đơn vị tính x 1 (hoặc %)</t>
        </r>
      </text>
    </comment>
    <comment ref="G20" authorId="0" shapeId="0">
      <text>
        <r>
          <rPr>
            <sz val="10"/>
            <rFont val="Arial"/>
          </rPr>
          <t>Ô chỉ tiêu có định dạng ký tự</t>
        </r>
      </text>
    </comment>
    <comment ref="H20" authorId="0" shapeId="0">
      <text>
        <r>
          <rPr>
            <sz val="10"/>
            <rFont val="Arial"/>
          </rPr>
          <t>Ô chỉ tiêu có định dạng số. Đơn vị tính x 1 (hoặc %)</t>
        </r>
      </text>
    </comment>
    <comment ref="I20" authorId="0" shapeId="0">
      <text>
        <r>
          <rPr>
            <sz val="10"/>
            <rFont val="Arial"/>
          </rPr>
          <t>Ô chỉ tiêu có định dạng ký tự</t>
        </r>
      </text>
    </comment>
    <comment ref="J20" authorId="0" shapeId="0">
      <text>
        <r>
          <rPr>
            <sz val="10"/>
            <rFont val="Arial"/>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rPr>
          <t>Ô chỉ tiêu có định dạng số. Đơn vị tính x 1 (hoặc %)</t>
        </r>
      </text>
    </comment>
    <comment ref="E2" authorId="0" shapeId="0">
      <text>
        <r>
          <rPr>
            <sz val="10"/>
            <rFont val="Arial"/>
          </rPr>
          <t>Ô chỉ tiêu có định dạng số. Đơn vị tính x 1 (hoặc %)</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số. Đơn vị tính x 1 (hoặc %)</t>
        </r>
      </text>
    </comment>
    <comment ref="D4" authorId="0" shapeId="0">
      <text>
        <r>
          <rPr>
            <sz val="10"/>
            <rFont val="Arial"/>
          </rPr>
          <t>Ô chỉ tiêu có định dạng số. Đơn vị tính x 1 (hoặc %)</t>
        </r>
      </text>
    </comment>
    <comment ref="E4" authorId="0" shapeId="0">
      <text>
        <r>
          <rPr>
            <sz val="10"/>
            <rFont val="Arial"/>
          </rPr>
          <t>Ô chỉ tiêu có định dạng số. Đơn vị tính x 1 (hoặc %)</t>
        </r>
      </text>
    </comment>
    <comment ref="D5" authorId="0" shapeId="0">
      <text>
        <r>
          <rPr>
            <sz val="10"/>
            <rFont val="Arial"/>
          </rPr>
          <t>Ô chỉ tiêu có định dạng số. Đơn vị tính x 1 (hoặc %)</t>
        </r>
      </text>
    </comment>
    <comment ref="E5" authorId="0" shapeId="0">
      <text>
        <r>
          <rPr>
            <sz val="10"/>
            <rFont val="Arial"/>
          </rPr>
          <t>Ô chỉ tiêu có định dạng số. Đơn vị tính x 1 (hoặc %)</t>
        </r>
      </text>
    </comment>
    <comment ref="D6" authorId="0" shapeId="0">
      <text>
        <r>
          <rPr>
            <sz val="10"/>
            <rFont val="Arial"/>
          </rPr>
          <t>Ô chỉ tiêu có định dạng số. Đơn vị tính x 1 (hoặc %)</t>
        </r>
      </text>
    </comment>
    <comment ref="E6" authorId="0" shapeId="0">
      <text>
        <r>
          <rPr>
            <sz val="10"/>
            <rFont val="Arial"/>
          </rPr>
          <t>Ô chỉ tiêu có định dạng số. Đơn vị tính x 1 (hoặc %)</t>
        </r>
      </text>
    </comment>
    <comment ref="D7" authorId="0" shapeId="0">
      <text>
        <r>
          <rPr>
            <sz val="10"/>
            <rFont val="Arial"/>
          </rPr>
          <t>Ô chỉ tiêu có định dạng số. Đơn vị tính x 1 (hoặc %)</t>
        </r>
      </text>
    </comment>
    <comment ref="E7" authorId="0" shapeId="0">
      <text>
        <r>
          <rPr>
            <sz val="10"/>
            <rFont val="Arial"/>
          </rPr>
          <t>Ô chỉ tiêu có định dạng số. Đơn vị tính x 1 (hoặc %)</t>
        </r>
      </text>
    </comment>
    <comment ref="D8" authorId="0" shapeId="0">
      <text>
        <r>
          <rPr>
            <sz val="10"/>
            <rFont val="Arial"/>
          </rPr>
          <t>Ô chỉ tiêu có định dạng số. Đơn vị tính x 1 (hoặc %)</t>
        </r>
      </text>
    </comment>
    <comment ref="E8" authorId="0" shapeId="0">
      <text>
        <r>
          <rPr>
            <sz val="10"/>
            <rFont val="Arial"/>
          </rPr>
          <t>Ô chỉ tiêu có định dạng số. Đơn vị tính x 1 (hoặc %)</t>
        </r>
      </text>
    </comment>
    <comment ref="D9" authorId="0" shapeId="0">
      <text>
        <r>
          <rPr>
            <sz val="10"/>
            <rFont val="Arial"/>
          </rPr>
          <t>Ô chỉ tiêu có định dạng số. Đơn vị tính x 1 (hoặc %)</t>
        </r>
      </text>
    </comment>
    <comment ref="E9" authorId="0" shapeId="0">
      <text>
        <r>
          <rPr>
            <sz val="10"/>
            <rFont val="Arial"/>
          </rPr>
          <t>Ô chỉ tiêu có định dạng số. Đơn vị tính x 1 (hoặc %)</t>
        </r>
      </text>
    </comment>
    <comment ref="D10" authorId="0" shapeId="0">
      <text>
        <r>
          <rPr>
            <sz val="10"/>
            <rFont val="Arial"/>
          </rPr>
          <t>Ô chỉ tiêu có định dạng số. Đơn vị tính x 1 (hoặc %)</t>
        </r>
      </text>
    </comment>
    <comment ref="E10" authorId="0" shapeId="0">
      <text>
        <r>
          <rPr>
            <sz val="10"/>
            <rFont val="Arial"/>
          </rPr>
          <t>Ô chỉ tiêu có định dạng số. Đơn vị tính x 1 (hoặc %)</t>
        </r>
      </text>
    </comment>
    <comment ref="D11" authorId="0" shapeId="0">
      <text>
        <r>
          <rPr>
            <sz val="10"/>
            <rFont val="Arial"/>
          </rPr>
          <t>Ô chỉ tiêu có định dạng số. Đơn vị tính x 1 (hoặc %)</t>
        </r>
      </text>
    </comment>
    <comment ref="E11" authorId="0" shapeId="0">
      <text>
        <r>
          <rPr>
            <sz val="10"/>
            <rFont val="Arial"/>
          </rPr>
          <t>Ô chỉ tiêu có định dạng số. Đơn vị tính x 1 (hoặc %)</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số. Đơn vị tính x 1 (hoặc %)</t>
        </r>
      </text>
    </comment>
    <comment ref="D13" authorId="0" shapeId="0">
      <text>
        <r>
          <rPr>
            <sz val="10"/>
            <rFont val="Arial"/>
          </rPr>
          <t>Ô chỉ tiêu có định dạng số. Đơn vị tính x 1 (hoặc %)</t>
        </r>
      </text>
    </comment>
    <comment ref="E13" authorId="0" shapeId="0">
      <text>
        <r>
          <rPr>
            <sz val="10"/>
            <rFont val="Arial"/>
          </rPr>
          <t>Ô chỉ tiêu có định dạng số. Đơn vị tính x 1 (hoặc %)</t>
        </r>
      </text>
    </comment>
    <comment ref="D14" authorId="0" shapeId="0">
      <text>
        <r>
          <rPr>
            <sz val="10"/>
            <rFont val="Arial"/>
          </rPr>
          <t>Ô chỉ tiêu có định dạng số. Đơn vị tính x 1 (hoặc %)</t>
        </r>
      </text>
    </comment>
    <comment ref="E14" authorId="0" shapeId="0">
      <text>
        <r>
          <rPr>
            <sz val="10"/>
            <rFont val="Arial"/>
          </rPr>
          <t>Ô chỉ tiêu có định dạng số. Đơn vị tính x 1 (hoặc %)</t>
        </r>
      </text>
    </comment>
    <comment ref="D15" authorId="0" shapeId="0">
      <text>
        <r>
          <rPr>
            <sz val="10"/>
            <rFont val="Arial"/>
          </rPr>
          <t>Ô chỉ tiêu có định dạng số. Đơn vị tính x 1 (hoặc %)</t>
        </r>
      </text>
    </comment>
    <comment ref="E15" authorId="0" shapeId="0">
      <text>
        <r>
          <rPr>
            <sz val="10"/>
            <rFont val="Arial"/>
          </rPr>
          <t>Ô chỉ tiêu có định dạng số. Đơn vị tính x 1 (hoặc %)</t>
        </r>
      </text>
    </comment>
    <comment ref="D16" authorId="0" shapeId="0">
      <text>
        <r>
          <rPr>
            <sz val="10"/>
            <rFont val="Arial"/>
          </rPr>
          <t>Ô chỉ tiêu có định dạng số. Đơn vị tính x 1 (hoặc %)</t>
        </r>
      </text>
    </comment>
    <comment ref="E16" authorId="0" shapeId="0">
      <text>
        <r>
          <rPr>
            <sz val="10"/>
            <rFont val="Arial"/>
          </rPr>
          <t>Ô chỉ tiêu có định dạng số. Đơn vị tính x 1 (hoặc %)</t>
        </r>
      </text>
    </comment>
    <comment ref="D17" authorId="0" shapeId="0">
      <text>
        <r>
          <rPr>
            <sz val="10"/>
            <rFont val="Arial"/>
          </rPr>
          <t>Ô chỉ tiêu có định dạng số. Đơn vị tính x 1 (hoặc %)</t>
        </r>
      </text>
    </comment>
    <comment ref="E17" authorId="0" shapeId="0">
      <text>
        <r>
          <rPr>
            <sz val="10"/>
            <rFont val="Arial"/>
          </rPr>
          <t>Ô chỉ tiêu có định dạng số. Đơn vị tính x 1 (hoặc %)</t>
        </r>
      </text>
    </comment>
    <comment ref="D18" authorId="0" shapeId="0">
      <text>
        <r>
          <rPr>
            <sz val="10"/>
            <rFont val="Arial"/>
          </rPr>
          <t>Ô chỉ tiêu có định dạng số. Đơn vị tính x 1 (hoặc %)</t>
        </r>
      </text>
    </comment>
    <comment ref="E18" authorId="0" shapeId="0">
      <text>
        <r>
          <rPr>
            <sz val="10"/>
            <rFont val="Arial"/>
          </rPr>
          <t>Ô chỉ tiêu có định dạng số. Đơn vị tính x 1 (hoặc %)</t>
        </r>
      </text>
    </comment>
    <comment ref="D19" authorId="0" shapeId="0">
      <text>
        <r>
          <rPr>
            <sz val="10"/>
            <rFont val="Arial"/>
          </rPr>
          <t>Ô chỉ tiêu có định dạng số. Đơn vị tính x 1 (hoặc %)</t>
        </r>
      </text>
    </comment>
    <comment ref="E19" authorId="0" shapeId="0">
      <text>
        <r>
          <rPr>
            <sz val="10"/>
            <rFont val="Arial"/>
          </rPr>
          <t>Ô chỉ tiêu có định dạng số. Đơn vị tính x 1 (hoặc %)</t>
        </r>
      </text>
    </comment>
    <comment ref="D20" authorId="0" shapeId="0">
      <text>
        <r>
          <rPr>
            <sz val="10"/>
            <rFont val="Arial"/>
          </rPr>
          <t>Ô chỉ tiêu có định dạng số. Đơn vị tính x 1 (hoặc %)</t>
        </r>
      </text>
    </comment>
    <comment ref="E20" authorId="0" shapeId="0">
      <text>
        <r>
          <rPr>
            <sz val="10"/>
            <rFont val="Arial"/>
          </rPr>
          <t>Ô chỉ tiêu có định dạng số. Đơn vị tính x 1 (hoặc %)</t>
        </r>
      </text>
    </comment>
    <comment ref="D21" authorId="0" shapeId="0">
      <text>
        <r>
          <rPr>
            <sz val="10"/>
            <rFont val="Arial"/>
          </rPr>
          <t>Ô chỉ tiêu có định dạng số. Đơn vị tính x 1 (hoặc %)</t>
        </r>
      </text>
    </comment>
    <comment ref="E21" authorId="0" shapeId="0">
      <text>
        <r>
          <rPr>
            <sz val="10"/>
            <rFont val="Arial"/>
          </rPr>
          <t>Ô chỉ tiêu có định dạng số. Đơn vị tính x 1 (hoặc %)</t>
        </r>
      </text>
    </comment>
    <comment ref="D22" authorId="0" shapeId="0">
      <text>
        <r>
          <rPr>
            <sz val="10"/>
            <rFont val="Arial"/>
          </rPr>
          <t>Ô chỉ tiêu có định dạng số. Đơn vị tính x 1 (hoặc %)</t>
        </r>
      </text>
    </comment>
    <comment ref="E22" authorId="0" shapeId="0">
      <text>
        <r>
          <rPr>
            <sz val="10"/>
            <rFont val="Arial"/>
          </rPr>
          <t>Ô chỉ tiêu có định dạng số. Đơn vị tính x 1 (hoặc %)</t>
        </r>
      </text>
    </comment>
    <comment ref="D23" authorId="0" shapeId="0">
      <text>
        <r>
          <rPr>
            <sz val="10"/>
            <rFont val="Arial"/>
          </rPr>
          <t>Ô chỉ tiêu có định dạng số. Đơn vị tính x 1 (hoặc %)</t>
        </r>
      </text>
    </comment>
    <comment ref="E23" authorId="0" shapeId="0">
      <text>
        <r>
          <rPr>
            <sz val="10"/>
            <rFont val="Arial"/>
          </rPr>
          <t>Ô chỉ tiêu có định dạng số. Đơn vị tính x 1 (hoặc %)</t>
        </r>
      </text>
    </comment>
    <comment ref="D24" authorId="0" shapeId="0">
      <text>
        <r>
          <rPr>
            <sz val="10"/>
            <rFont val="Arial"/>
          </rPr>
          <t>Ô chỉ tiêu có định dạng số. Đơn vị tính x 1 (hoặc %)</t>
        </r>
      </text>
    </comment>
    <comment ref="E24" authorId="0" shapeId="0">
      <text>
        <r>
          <rPr>
            <sz val="10"/>
            <rFont val="Arial"/>
          </rPr>
          <t>Ô chỉ tiêu có định dạng số. Đơn vị tính x 1 (hoặc %)</t>
        </r>
      </text>
    </comment>
    <comment ref="D25" authorId="0" shapeId="0">
      <text>
        <r>
          <rPr>
            <sz val="10"/>
            <rFont val="Arial"/>
          </rPr>
          <t>Ô chỉ tiêu có định dạng số. Đơn vị tính %</t>
        </r>
      </text>
    </comment>
    <comment ref="E25" authorId="0" shapeId="0">
      <text>
        <r>
          <rPr>
            <sz val="10"/>
            <rFont val="Arial"/>
          </rPr>
          <t>Ô chỉ tiêu có định dạng số. Đơn vị tính %</t>
        </r>
      </text>
    </comment>
    <comment ref="D26" authorId="0" shapeId="0">
      <text>
        <r>
          <rPr>
            <sz val="10"/>
            <rFont val="Arial"/>
          </rPr>
          <t>Ô chỉ tiêu có định dạng số. Đơn vị tính %</t>
        </r>
      </text>
    </comment>
    <comment ref="E26" authorId="0" shapeId="0">
      <text>
        <r>
          <rPr>
            <sz val="10"/>
            <rFont val="Arial"/>
          </rPr>
          <t>Ô chỉ tiêu có định dạng số. Đơn vị tính %</t>
        </r>
      </text>
    </comment>
    <comment ref="D27" authorId="0" shapeId="0">
      <text>
        <r>
          <rPr>
            <sz val="10"/>
            <rFont val="Arial"/>
          </rPr>
          <t>Ô chỉ tiêu có định dạng số. Đơn vị tính %</t>
        </r>
      </text>
    </comment>
    <comment ref="E27" authorId="0" shapeId="0">
      <text>
        <r>
          <rPr>
            <sz val="10"/>
            <rFont val="Arial"/>
          </rPr>
          <t>Ô chỉ tiêu có định dạng số. Đơn vị tính %</t>
        </r>
      </text>
    </comment>
    <comment ref="D28" authorId="0" shapeId="0">
      <text>
        <r>
          <rPr>
            <sz val="10"/>
            <rFont val="Arial"/>
          </rPr>
          <t>Ô chỉ tiêu có định dạng số. Đơn vị tính x 1 (hoặc %)</t>
        </r>
      </text>
    </comment>
    <comment ref="E28" authorId="0" shapeId="0">
      <text>
        <r>
          <rPr>
            <sz val="10"/>
            <rFont val="Arial"/>
          </rPr>
          <t>Ô chỉ tiêu có định dạng số. Đơn vị tính x 1 (hoặc %)</t>
        </r>
      </text>
    </comment>
    <comment ref="D29" authorId="0" shapeId="0">
      <text>
        <r>
          <rPr>
            <sz val="10"/>
            <rFont val="Arial"/>
          </rPr>
          <t>Ô chỉ tiêu có định dạng số. Đơn vị tính x 1 (hoặc %)</t>
        </r>
      </text>
    </comment>
    <comment ref="E29" authorId="0" shapeId="0">
      <text>
        <r>
          <rPr>
            <sz val="10"/>
            <rFont val="Arial"/>
          </rPr>
          <t>Ô chỉ tiêu có định dạng số. Đơn vị tính x 1 (hoặc %)</t>
        </r>
      </text>
    </comment>
    <comment ref="D30" authorId="0" shapeId="0">
      <text>
        <r>
          <rPr>
            <sz val="10"/>
            <rFont val="Arial"/>
          </rPr>
          <t>Ô chỉ tiêu có định dạng số. Đơn vị tính x 1 (hoặc %)</t>
        </r>
      </text>
    </comment>
    <comment ref="E30" authorId="0" shapeId="0">
      <text>
        <r>
          <rPr>
            <sz val="10"/>
            <rFont val="Arial"/>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rPr>
          <t>Ô chỉ tiêu có định dạng ký tự</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ký tự</t>
        </r>
      </text>
    </comment>
    <comment ref="F3" authorId="0" shapeId="0">
      <text>
        <r>
          <rPr>
            <sz val="10"/>
            <rFont val="Arial"/>
          </rPr>
          <t>Ô chỉ tiêu có định dạng ký tự</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số. Đơn vị tính x 1 (hoặc %)
Dữ liệu động đầu vào hợp lệ khi chỉ được thêm dòng trên ô này.</t>
        </r>
      </text>
    </comment>
    <comment ref="E5" authorId="0" shapeId="0">
      <text>
        <r>
          <rPr>
            <sz val="10"/>
            <rFont val="Arial"/>
          </rPr>
          <t>Ô chỉ tiêu có định dạng ký tự
Dữ liệu động đầu vào hợp lệ khi chỉ được thêm dòng trên ô này.</t>
        </r>
      </text>
    </comment>
    <comment ref="F5" authorId="0" shapeId="0">
      <text>
        <r>
          <rPr>
            <sz val="10"/>
            <rFont val="Arial"/>
          </rPr>
          <t>Ô chỉ tiêu có định dạng ký tự
Dữ liệu động đầu vào hợp lệ khi chỉ được thêm dòng trên ô này.</t>
        </r>
      </text>
    </comment>
    <comment ref="C6" authorId="0" shapeId="0">
      <text>
        <r>
          <rPr>
            <sz val="10"/>
            <rFont val="Arial"/>
          </rPr>
          <t>Ô chỉ tiêu có định dạng ký tự</t>
        </r>
      </text>
    </comment>
    <comment ref="D6" authorId="0" shapeId="0">
      <text>
        <r>
          <rPr>
            <sz val="10"/>
            <rFont val="Arial"/>
          </rPr>
          <t>Ô chỉ tiêu có định dạng số. Đơn vị tính x 1 (hoặc %)</t>
        </r>
      </text>
    </comment>
    <comment ref="E6" authorId="0" shapeId="0">
      <text>
        <r>
          <rPr>
            <sz val="10"/>
            <rFont val="Arial"/>
          </rPr>
          <t>Ô chỉ tiêu có định dạng ký tự</t>
        </r>
      </text>
    </comment>
    <comment ref="F6" authorId="0" shapeId="0">
      <text>
        <r>
          <rPr>
            <sz val="10"/>
            <rFont val="Arial"/>
          </rPr>
          <t>Ô chỉ tiêu có định dạng ký tự</t>
        </r>
      </text>
    </comment>
    <comment ref="A8" authorId="0" shapeId="0">
      <text>
        <r>
          <rPr>
            <sz val="10"/>
            <rFont val="Arial"/>
          </rPr>
          <t>Ô chỉ tiêu có định dạng ký tự
Dữ liệu động đầu vào hợp lệ khi chỉ được thêm dòng trên ô này.</t>
        </r>
      </text>
    </comment>
    <comment ref="B8" authorId="0" shapeId="0">
      <text>
        <r>
          <rPr>
            <sz val="10"/>
            <rFont val="Arial"/>
          </rPr>
          <t>Ô chỉ tiêu có định dạng ký tự
Dữ liệu động đầu vào hợp lệ khi chỉ được thêm dòng trên ô này.</t>
        </r>
      </text>
    </comment>
    <comment ref="C8" authorId="0" shapeId="0">
      <text>
        <r>
          <rPr>
            <sz val="10"/>
            <rFont val="Arial"/>
          </rPr>
          <t>Ô chỉ tiêu có định dạng ký tự
Dữ liệu động đầu vào hợp lệ khi chỉ được thêm dòng trên ô này.</t>
        </r>
      </text>
    </comment>
    <comment ref="D8" authorId="0" shapeId="0">
      <text>
        <r>
          <rPr>
            <sz val="10"/>
            <rFont val="Arial"/>
          </rPr>
          <t>Ô chỉ tiêu có định dạng số. Đơn vị tính x 1 (hoặc %)
Dữ liệu động đầu vào hợp lệ khi chỉ được thêm dòng trên ô này.</t>
        </r>
      </text>
    </comment>
    <comment ref="E8" authorId="0" shapeId="0">
      <text>
        <r>
          <rPr>
            <sz val="10"/>
            <rFont val="Arial"/>
          </rPr>
          <t>Ô chỉ tiêu có định dạng ký tự
Dữ liệu động đầu vào hợp lệ khi chỉ được thêm dòng trên ô này.</t>
        </r>
      </text>
    </comment>
    <comment ref="F8"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t>
        </r>
      </text>
    </comment>
    <comment ref="D9" authorId="0" shapeId="0">
      <text>
        <r>
          <rPr>
            <sz val="10"/>
            <rFont val="Arial"/>
          </rPr>
          <t>Ô chỉ tiêu có định dạng số. Đơn vị tính x 1 (hoặc %)</t>
        </r>
      </text>
    </comment>
    <comment ref="E9" authorId="0" shapeId="0">
      <text>
        <r>
          <rPr>
            <sz val="10"/>
            <rFont val="Arial"/>
          </rPr>
          <t>Ô chỉ tiêu có định dạng ký tự</t>
        </r>
      </text>
    </comment>
    <comment ref="F9" authorId="0" shapeId="0">
      <text>
        <r>
          <rPr>
            <sz val="10"/>
            <rFont val="Arial"/>
          </rPr>
          <t>Ô chỉ tiêu có định dạng ký tự</t>
        </r>
      </text>
    </comment>
    <comment ref="A11" authorId="0" shapeId="0">
      <text>
        <r>
          <rPr>
            <sz val="10"/>
            <rFont val="Arial"/>
          </rPr>
          <t>Ô chỉ tiêu có định dạng ký tự
Dữ liệu động đầu vào hợp lệ khi chỉ được thêm dòng trên ô này.</t>
        </r>
      </text>
    </comment>
    <comment ref="B11" authorId="0" shapeId="0">
      <text>
        <r>
          <rPr>
            <sz val="10"/>
            <rFont val="Arial"/>
          </rPr>
          <t>Ô chỉ tiêu có định dạng ký tự
Dữ liệu động đầu vào hợp lệ khi chỉ được thêm dòng trên ô này.</t>
        </r>
      </text>
    </comment>
    <comment ref="C11" authorId="0" shapeId="0">
      <text>
        <r>
          <rPr>
            <sz val="10"/>
            <rFont val="Arial"/>
          </rPr>
          <t>Ô chỉ tiêu có định dạng ký tự
Dữ liệu động đầu vào hợp lệ khi chỉ được thêm dòng trên ô này.</t>
        </r>
      </text>
    </comment>
    <comment ref="D11" authorId="0" shapeId="0">
      <text>
        <r>
          <rPr>
            <sz val="10"/>
            <rFont val="Arial"/>
          </rPr>
          <t>Ô chỉ tiêu có định dạng số. Đơn vị tính x 1 (hoặc %)
Dữ liệu động đầu vào hợp lệ khi chỉ được thêm dòng trên ô này.</t>
        </r>
      </text>
    </comment>
    <comment ref="E11" authorId="0" shapeId="0">
      <text>
        <r>
          <rPr>
            <sz val="10"/>
            <rFont val="Arial"/>
          </rPr>
          <t>Ô chỉ tiêu có định dạng ký tự
Dữ liệu động đầu vào hợp lệ khi chỉ được thêm dòng trên ô này.</t>
        </r>
      </text>
    </comment>
    <comment ref="F11" authorId="0" shapeId="0">
      <text>
        <r>
          <rPr>
            <sz val="10"/>
            <rFont val="Arial"/>
          </rPr>
          <t>Ô chỉ tiêu có định dạng ký tự
Dữ liệu động đầu vào hợp lệ khi chỉ được thêm dòng trên ô này.</t>
        </r>
      </text>
    </comment>
    <comment ref="C12" authorId="0" shapeId="0">
      <text>
        <r>
          <rPr>
            <sz val="10"/>
            <rFont val="Arial"/>
          </rPr>
          <t>Ô chỉ tiêu có định dạng ký tự</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ký tự</t>
        </r>
      </text>
    </comment>
    <comment ref="F12" authorId="0" shapeId="0">
      <text>
        <r>
          <rPr>
            <sz val="10"/>
            <rFont val="Arial"/>
          </rPr>
          <t>Ô chỉ tiêu có định dạng ký tự</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số. Đơn vị tính x 1 (hoặc %)
Dữ liệu động đầu vào hợp lệ khi chỉ được thêm dòng trên ô này.</t>
        </r>
      </text>
    </comment>
    <comment ref="E14" authorId="0" shapeId="0">
      <text>
        <r>
          <rPr>
            <sz val="10"/>
            <rFont val="Arial"/>
          </rPr>
          <t>Ô chỉ tiêu có định dạng ký tự
Dữ liệu động đầu vào hợp lệ khi chỉ được thêm dòng trên ô này.</t>
        </r>
      </text>
    </comment>
    <comment ref="F14" authorId="0" shapeId="0">
      <text>
        <r>
          <rPr>
            <sz val="10"/>
            <rFont val="Arial"/>
          </rPr>
          <t>Ô chỉ tiêu có định dạng ký tự
Dữ liệu động đầu vào hợp lệ khi chỉ được thêm dòng trên ô này.</t>
        </r>
      </text>
    </comment>
    <comment ref="C15" authorId="0" shapeId="0">
      <text>
        <r>
          <rPr>
            <sz val="10"/>
            <rFont val="Arial"/>
          </rPr>
          <t>Ô chỉ tiêu có định dạng ký tự</t>
        </r>
      </text>
    </comment>
    <comment ref="D15" authorId="0" shapeId="0">
      <text>
        <r>
          <rPr>
            <sz val="10"/>
            <rFont val="Arial"/>
          </rPr>
          <t>Ô chỉ tiêu có định dạng số. Đơn vị tính x 1 (hoặc %)</t>
        </r>
      </text>
    </comment>
    <comment ref="E15" authorId="0" shapeId="0">
      <text>
        <r>
          <rPr>
            <sz val="10"/>
            <rFont val="Arial"/>
          </rPr>
          <t>Ô chỉ tiêu có định dạng ký tự</t>
        </r>
      </text>
    </comment>
    <comment ref="F15" authorId="0" shapeId="0">
      <text>
        <r>
          <rPr>
            <sz val="10"/>
            <rFont val="Arial"/>
          </rPr>
          <t>Ô chỉ tiêu có định dạng ký tự</t>
        </r>
      </text>
    </comment>
    <comment ref="A17" authorId="0" shapeId="0">
      <text>
        <r>
          <rPr>
            <sz val="10"/>
            <rFont val="Arial"/>
          </rPr>
          <t>Ô chỉ tiêu có định dạng ký tự
Dữ liệu động đầu vào hợp lệ khi chỉ được thêm dòng trên ô này.</t>
        </r>
      </text>
    </comment>
    <comment ref="B17" authorId="0" shapeId="0">
      <text>
        <r>
          <rPr>
            <sz val="10"/>
            <rFont val="Arial"/>
          </rPr>
          <t>Ô chỉ tiêu có định dạng ký tự
Dữ liệu động đầu vào hợp lệ khi chỉ được thêm dòng trên ô này.</t>
        </r>
      </text>
    </comment>
    <comment ref="C17" authorId="0" shapeId="0">
      <text>
        <r>
          <rPr>
            <sz val="10"/>
            <rFont val="Arial"/>
          </rPr>
          <t>Ô chỉ tiêu có định dạng ký tự
Dữ liệu động đầu vào hợp lệ khi chỉ được thêm dòng trên ô này.</t>
        </r>
      </text>
    </comment>
    <comment ref="D17" authorId="0" shapeId="0">
      <text>
        <r>
          <rPr>
            <sz val="10"/>
            <rFont val="Arial"/>
          </rPr>
          <t>Ô chỉ tiêu có định dạng số. Đơn vị tính x 1 (hoặc %)
Dữ liệu động đầu vào hợp lệ khi chỉ được thêm dòng trên ô này.</t>
        </r>
      </text>
    </comment>
    <comment ref="E17" authorId="0" shapeId="0">
      <text>
        <r>
          <rPr>
            <sz val="10"/>
            <rFont val="Arial"/>
          </rPr>
          <t>Ô chỉ tiêu có định dạng ký tự
Dữ liệu động đầu vào hợp lệ khi chỉ được thêm dòng trên ô này.</t>
        </r>
      </text>
    </comment>
    <comment ref="F17"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ký tự</t>
        </r>
      </text>
    </comment>
    <comment ref="D18" authorId="0" shapeId="0">
      <text>
        <r>
          <rPr>
            <sz val="10"/>
            <rFont val="Arial"/>
          </rPr>
          <t>Ô chỉ tiêu có định dạng số. Đơn vị tính x 1 (hoặc %)</t>
        </r>
      </text>
    </comment>
    <comment ref="E18" authorId="0" shapeId="0">
      <text>
        <r>
          <rPr>
            <sz val="10"/>
            <rFont val="Arial"/>
          </rPr>
          <t>Ô chỉ tiêu có định dạng ký tự</t>
        </r>
      </text>
    </comment>
    <comment ref="F18" authorId="0" shapeId="0">
      <text>
        <r>
          <rPr>
            <sz val="10"/>
            <rFont val="Arial"/>
          </rPr>
          <t>Ô chỉ tiêu có định dạng ký tự</t>
        </r>
      </text>
    </comment>
    <comment ref="A20" authorId="0" shapeId="0">
      <text>
        <r>
          <rPr>
            <sz val="10"/>
            <rFont val="Arial"/>
          </rPr>
          <t>Ô chỉ tiêu có định dạng ký tự
Dữ liệu động đầu vào hợp lệ khi chỉ được thêm dòng trên ô này.</t>
        </r>
      </text>
    </comment>
    <comment ref="B20" authorId="0" shapeId="0">
      <text>
        <r>
          <rPr>
            <sz val="10"/>
            <rFont val="Arial"/>
          </rPr>
          <t>Ô chỉ tiêu có định dạng ký tự
Dữ liệu động đầu vào hợp lệ khi chỉ được thêm dòng trên ô này.</t>
        </r>
      </text>
    </comment>
    <comment ref="C20" authorId="0" shapeId="0">
      <text>
        <r>
          <rPr>
            <sz val="10"/>
            <rFont val="Arial"/>
          </rPr>
          <t>Ô chỉ tiêu có định dạng ký tự
Dữ liệu động đầu vào hợp lệ khi chỉ được thêm dòng trên ô này.</t>
        </r>
      </text>
    </comment>
    <comment ref="D20" authorId="0" shapeId="0">
      <text>
        <r>
          <rPr>
            <sz val="10"/>
            <rFont val="Arial"/>
          </rPr>
          <t>Ô chỉ tiêu có định dạng số. Đơn vị tính x 1 (hoặc %)
Dữ liệu động đầu vào hợp lệ khi chỉ được thêm dòng trên ô này.</t>
        </r>
      </text>
    </comment>
    <comment ref="E20" authorId="0" shapeId="0">
      <text>
        <r>
          <rPr>
            <sz val="10"/>
            <rFont val="Arial"/>
          </rPr>
          <t>Ô chỉ tiêu có định dạng ký tự
Dữ liệu động đầu vào hợp lệ khi chỉ được thêm dòng trên ô này.</t>
        </r>
      </text>
    </comment>
    <comment ref="F20" authorId="0" shapeId="0">
      <text>
        <r>
          <rPr>
            <sz val="10"/>
            <rFont val="Arial"/>
          </rPr>
          <t>Ô chỉ tiêu có định dạng ký tự
Dữ liệu động đầu vào hợp lệ khi chỉ được thêm dòng trên ô này.</t>
        </r>
      </text>
    </comment>
    <comment ref="C21" authorId="0" shapeId="0">
      <text>
        <r>
          <rPr>
            <sz val="10"/>
            <rFont val="Arial"/>
          </rPr>
          <t>Ô chỉ tiêu có định dạng ký tự</t>
        </r>
      </text>
    </comment>
    <comment ref="D21" authorId="0" shapeId="0">
      <text>
        <r>
          <rPr>
            <sz val="10"/>
            <rFont val="Arial"/>
          </rPr>
          <t>Ô chỉ tiêu có định dạng số. Đơn vị tính x 1 (hoặc %)</t>
        </r>
      </text>
    </comment>
    <comment ref="E21" authorId="0" shapeId="0">
      <text>
        <r>
          <rPr>
            <sz val="10"/>
            <rFont val="Arial"/>
          </rPr>
          <t>Ô chỉ tiêu có định dạng ký tự</t>
        </r>
      </text>
    </comment>
    <comment ref="F21" authorId="0" shapeId="0">
      <text>
        <r>
          <rPr>
            <sz val="10"/>
            <rFont val="Arial"/>
          </rPr>
          <t>Ô chỉ tiêu có định dạng ký tự</t>
        </r>
      </text>
    </comment>
    <comment ref="A23" authorId="0" shapeId="0">
      <text>
        <r>
          <rPr>
            <sz val="10"/>
            <rFont val="Arial"/>
          </rPr>
          <t>Ô chỉ tiêu có định dạng ký tự
Dữ liệu động đầu vào hợp lệ khi chỉ được thêm dòng trên ô này.</t>
        </r>
      </text>
    </comment>
    <comment ref="B23" authorId="0" shapeId="0">
      <text>
        <r>
          <rPr>
            <sz val="10"/>
            <rFont val="Arial"/>
          </rPr>
          <t>Ô chỉ tiêu có định dạng ký tự
Dữ liệu động đầu vào hợp lệ khi chỉ được thêm dòng trên ô này.</t>
        </r>
      </text>
    </comment>
    <comment ref="C23" authorId="0" shapeId="0">
      <text>
        <r>
          <rPr>
            <sz val="10"/>
            <rFont val="Arial"/>
          </rPr>
          <t>Ô chỉ tiêu có định dạng ký tự
Dữ liệu động đầu vào hợp lệ khi chỉ được thêm dòng trên ô này.</t>
        </r>
      </text>
    </comment>
    <comment ref="D23" authorId="0" shapeId="0">
      <text>
        <r>
          <rPr>
            <sz val="10"/>
            <rFont val="Arial"/>
          </rPr>
          <t>Ô chỉ tiêu có định dạng số. Đơn vị tính x 1 (hoặc %)
Dữ liệu động đầu vào hợp lệ khi chỉ được thêm dòng trên ô này.</t>
        </r>
      </text>
    </comment>
    <comment ref="E23" authorId="0" shapeId="0">
      <text>
        <r>
          <rPr>
            <sz val="10"/>
            <rFont val="Arial"/>
          </rPr>
          <t>Ô chỉ tiêu có định dạng số. Đơn vị tính x 1 (hoặc %)
Dữ liệu động đầu vào hợp lệ khi chỉ được thêm dòng trên ô này.</t>
        </r>
      </text>
    </comment>
    <comment ref="F23" authorId="0" shapeId="0">
      <text>
        <r>
          <rPr>
            <sz val="10"/>
            <rFont val="Arial"/>
          </rPr>
          <t>Ô chỉ tiêu có định dạng số. Đơn vị tính x 1 (hoặc %)
Dữ liệu động đầu vào hợp lệ khi chỉ được thêm dòng trên ô này.</t>
        </r>
      </text>
    </comment>
    <comment ref="C24" authorId="0" shapeId="0">
      <text>
        <r>
          <rPr>
            <sz val="10"/>
            <rFont val="Arial"/>
          </rPr>
          <t>Ô chỉ tiêu có định dạng ký tự</t>
        </r>
      </text>
    </comment>
    <comment ref="D24" authorId="0" shapeId="0">
      <text>
        <r>
          <rPr>
            <sz val="10"/>
            <rFont val="Arial"/>
          </rPr>
          <t>Ô chỉ tiêu có định dạng số. Đơn vị tính x 1 (hoặc %)</t>
        </r>
      </text>
    </comment>
    <comment ref="E24" authorId="0" shapeId="0">
      <text>
        <r>
          <rPr>
            <sz val="10"/>
            <rFont val="Arial"/>
          </rPr>
          <t>Ô chỉ tiêu có định dạng số. Đơn vị tính x 1 (hoặc %)</t>
        </r>
      </text>
    </comment>
    <comment ref="F24" authorId="0" shapeId="0">
      <text>
        <r>
          <rPr>
            <sz val="10"/>
            <rFont val="Arial"/>
          </rPr>
          <t>Ô chỉ tiêu có định dạng số. Đơn vị tính x 1 (hoặc %)</t>
        </r>
      </text>
    </comment>
    <comment ref="A26" authorId="0" shapeId="0">
      <text>
        <r>
          <rPr>
            <sz val="10"/>
            <rFont val="Arial"/>
          </rPr>
          <t>Ô chỉ tiêu có định dạng ký tự
Dữ liệu động đầu vào hợp lệ khi chỉ được thêm dòng trên ô này.</t>
        </r>
      </text>
    </comment>
    <comment ref="B26" authorId="0" shapeId="0">
      <text>
        <r>
          <rPr>
            <sz val="10"/>
            <rFont val="Arial"/>
          </rPr>
          <t>Ô chỉ tiêu có định dạng ký tự
Dữ liệu động đầu vào hợp lệ khi chỉ được thêm dòng trên ô này.</t>
        </r>
      </text>
    </comment>
    <comment ref="C26" authorId="0" shapeId="0">
      <text>
        <r>
          <rPr>
            <sz val="10"/>
            <rFont val="Arial"/>
          </rPr>
          <t>Ô chỉ tiêu có định dạng ký tự
Dữ liệu động đầu vào hợp lệ khi chỉ được thêm dòng trên ô này.</t>
        </r>
      </text>
    </comment>
    <comment ref="D26" authorId="0" shapeId="0">
      <text>
        <r>
          <rPr>
            <sz val="10"/>
            <rFont val="Arial"/>
          </rPr>
          <t>Ô chỉ tiêu có định dạng số. Đơn vị tính x 1 (hoặc %)
Dữ liệu động đầu vào hợp lệ khi chỉ được thêm dòng trên ô này.</t>
        </r>
      </text>
    </comment>
    <comment ref="E26" authorId="0" shapeId="0">
      <text>
        <r>
          <rPr>
            <sz val="10"/>
            <rFont val="Arial"/>
          </rPr>
          <t>Ô chỉ tiêu có định dạng ký tự
Dữ liệu động đầu vào hợp lệ khi chỉ được thêm dòng trên ô này.</t>
        </r>
      </text>
    </comment>
    <comment ref="F26" authorId="0" shapeId="0">
      <text>
        <r>
          <rPr>
            <sz val="10"/>
            <rFont val="Arial"/>
          </rPr>
          <t>Ô chỉ tiêu có định dạng ký tự
Dữ liệu động đầu vào hợp lệ khi chỉ được thêm dòng trên ô này.</t>
        </r>
      </text>
    </comment>
    <comment ref="C27" authorId="0" shapeId="0">
      <text>
        <r>
          <rPr>
            <sz val="10"/>
            <rFont val="Arial"/>
          </rPr>
          <t>Ô chỉ tiêu có định dạng ký tự</t>
        </r>
      </text>
    </comment>
    <comment ref="D27" authorId="0" shapeId="0">
      <text>
        <r>
          <rPr>
            <sz val="10"/>
            <rFont val="Arial"/>
          </rPr>
          <t>Ô chỉ tiêu có định dạng số. Đơn vị tính x 1 (hoặc %)</t>
        </r>
      </text>
    </comment>
    <comment ref="E27" authorId="0" shapeId="0">
      <text>
        <r>
          <rPr>
            <sz val="10"/>
            <rFont val="Arial"/>
          </rPr>
          <t>Ô chỉ tiêu có định dạng ký tự</t>
        </r>
      </text>
    </comment>
    <comment ref="F27" authorId="0" shapeId="0">
      <text>
        <r>
          <rPr>
            <sz val="10"/>
            <rFont val="Arial"/>
          </rPr>
          <t>Ô chỉ tiêu có định dạng ký tự</t>
        </r>
      </text>
    </comment>
    <comment ref="A29" authorId="0" shapeId="0">
      <text>
        <r>
          <rPr>
            <sz val="10"/>
            <rFont val="Arial"/>
          </rPr>
          <t>Ô chỉ tiêu có định dạng ký tự
Dữ liệu động đầu vào hợp lệ khi chỉ được thêm dòng trên ô này.</t>
        </r>
      </text>
    </comment>
    <comment ref="B29" authorId="0" shapeId="0">
      <text>
        <r>
          <rPr>
            <sz val="10"/>
            <rFont val="Arial"/>
          </rPr>
          <t>Ô chỉ tiêu có định dạng ký tự
Dữ liệu động đầu vào hợp lệ khi chỉ được thêm dòng trên ô này.</t>
        </r>
      </text>
    </comment>
    <comment ref="C29" authorId="0" shapeId="0">
      <text>
        <r>
          <rPr>
            <sz val="10"/>
            <rFont val="Arial"/>
          </rPr>
          <t>Ô chỉ tiêu có định dạng ký tự
Dữ liệu động đầu vào hợp lệ khi chỉ được thêm dòng trên ô này.</t>
        </r>
      </text>
    </comment>
    <comment ref="D29" authorId="0" shapeId="0">
      <text>
        <r>
          <rPr>
            <sz val="10"/>
            <rFont val="Arial"/>
          </rPr>
          <t>Ô chỉ tiêu có định dạng số. Đơn vị tính x 1 (hoặc %)
Dữ liệu động đầu vào hợp lệ khi chỉ được thêm dòng trên ô này.</t>
        </r>
      </text>
    </comment>
    <comment ref="E29" authorId="0" shapeId="0">
      <text>
        <r>
          <rPr>
            <sz val="10"/>
            <rFont val="Arial"/>
          </rPr>
          <t>Ô chỉ tiêu có định dạng ký tự
Dữ liệu động đầu vào hợp lệ khi chỉ được thêm dòng trên ô này.</t>
        </r>
      </text>
    </comment>
    <comment ref="F29" authorId="0" shapeId="0">
      <text>
        <r>
          <rPr>
            <sz val="10"/>
            <rFont val="Arial"/>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rPr>
          <t>Ô chỉ tiêu có định dạng ký tự</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ký tự</t>
        </r>
      </text>
    </comment>
    <comment ref="F3" authorId="0" shapeId="0">
      <text>
        <r>
          <rPr>
            <sz val="10"/>
            <rFont val="Arial"/>
          </rPr>
          <t>Ô chỉ tiêu có định dạng ký tự</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số. Đơn vị tính x 1 (hoặc %)
Dữ liệu động đầu vào hợp lệ khi chỉ được thêm dòng trên ô này.</t>
        </r>
      </text>
    </comment>
    <comment ref="E5" authorId="0" shapeId="0">
      <text>
        <r>
          <rPr>
            <sz val="10"/>
            <rFont val="Arial"/>
          </rPr>
          <t>Ô chỉ tiêu có định dạng ký tự
Dữ liệu động đầu vào hợp lệ khi chỉ được thêm dòng trên ô này.</t>
        </r>
      </text>
    </comment>
    <comment ref="F5" authorId="0" shapeId="0">
      <text>
        <r>
          <rPr>
            <sz val="10"/>
            <rFont val="Arial"/>
          </rPr>
          <t>Ô chỉ tiêu có định dạng ký tự
Dữ liệu động đầu vào hợp lệ khi chỉ được thêm dòng trên ô này.</t>
        </r>
      </text>
    </comment>
    <comment ref="C6" authorId="0" shapeId="0">
      <text>
        <r>
          <rPr>
            <sz val="10"/>
            <rFont val="Arial"/>
          </rPr>
          <t>Ô chỉ tiêu có định dạng ký tự</t>
        </r>
      </text>
    </comment>
    <comment ref="D6" authorId="0" shapeId="0">
      <text>
        <r>
          <rPr>
            <sz val="10"/>
            <rFont val="Arial"/>
          </rPr>
          <t>Ô chỉ tiêu có định dạng số. Đơn vị tính x 1 (hoặc %)</t>
        </r>
      </text>
    </comment>
    <comment ref="E6" authorId="0" shapeId="0">
      <text>
        <r>
          <rPr>
            <sz val="10"/>
            <rFont val="Arial"/>
          </rPr>
          <t>Ô chỉ tiêu có định dạng ký tự</t>
        </r>
      </text>
    </comment>
    <comment ref="F6" authorId="0" shapeId="0">
      <text>
        <r>
          <rPr>
            <sz val="10"/>
            <rFont val="Arial"/>
          </rPr>
          <t>Ô chỉ tiêu có định dạng ký tự</t>
        </r>
      </text>
    </comment>
    <comment ref="A8" authorId="0" shapeId="0">
      <text>
        <r>
          <rPr>
            <sz val="10"/>
            <rFont val="Arial"/>
          </rPr>
          <t>Ô chỉ tiêu có định dạng ký tự
Dữ liệu động đầu vào hợp lệ khi chỉ được thêm dòng trên ô này.</t>
        </r>
      </text>
    </comment>
    <comment ref="B8" authorId="0" shapeId="0">
      <text>
        <r>
          <rPr>
            <sz val="10"/>
            <rFont val="Arial"/>
          </rPr>
          <t>Ô chỉ tiêu có định dạng ký tự
Dữ liệu động đầu vào hợp lệ khi chỉ được thêm dòng trên ô này.</t>
        </r>
      </text>
    </comment>
    <comment ref="C8" authorId="0" shapeId="0">
      <text>
        <r>
          <rPr>
            <sz val="10"/>
            <rFont val="Arial"/>
          </rPr>
          <t>Ô chỉ tiêu có định dạng ký tự
Dữ liệu động đầu vào hợp lệ khi chỉ được thêm dòng trên ô này.</t>
        </r>
      </text>
    </comment>
    <comment ref="D8" authorId="0" shapeId="0">
      <text>
        <r>
          <rPr>
            <sz val="10"/>
            <rFont val="Arial"/>
          </rPr>
          <t>Ô chỉ tiêu có định dạng số. Đơn vị tính x 1 (hoặc %)
Dữ liệu động đầu vào hợp lệ khi chỉ được thêm dòng trên ô này.</t>
        </r>
      </text>
    </comment>
    <comment ref="E8" authorId="0" shapeId="0">
      <text>
        <r>
          <rPr>
            <sz val="10"/>
            <rFont val="Arial"/>
          </rPr>
          <t>Ô chỉ tiêu có định dạng ký tự
Dữ liệu động đầu vào hợp lệ khi chỉ được thêm dòng trên ô này.</t>
        </r>
      </text>
    </comment>
    <comment ref="F8"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t>
        </r>
      </text>
    </comment>
    <comment ref="D9" authorId="0" shapeId="0">
      <text>
        <r>
          <rPr>
            <sz val="10"/>
            <rFont val="Arial"/>
          </rPr>
          <t>Ô chỉ tiêu có định dạng số. Đơn vị tính x 1 (hoặc %)</t>
        </r>
      </text>
    </comment>
    <comment ref="E9" authorId="0" shapeId="0">
      <text>
        <r>
          <rPr>
            <sz val="10"/>
            <rFont val="Arial"/>
          </rPr>
          <t>Ô chỉ tiêu có định dạng ký tự</t>
        </r>
      </text>
    </comment>
    <comment ref="F9" authorId="0" shapeId="0">
      <text>
        <r>
          <rPr>
            <sz val="10"/>
            <rFont val="Arial"/>
          </rPr>
          <t>Ô chỉ tiêu có định dạng ký tự</t>
        </r>
      </text>
    </comment>
    <comment ref="A11" authorId="0" shapeId="0">
      <text>
        <r>
          <rPr>
            <sz val="10"/>
            <rFont val="Arial"/>
          </rPr>
          <t>Ô chỉ tiêu có định dạng ký tự
Dữ liệu động đầu vào hợp lệ khi chỉ được thêm dòng trên ô này.</t>
        </r>
      </text>
    </comment>
    <comment ref="B11" authorId="0" shapeId="0">
      <text>
        <r>
          <rPr>
            <sz val="10"/>
            <rFont val="Arial"/>
          </rPr>
          <t>Ô chỉ tiêu có định dạng ký tự
Dữ liệu động đầu vào hợp lệ khi chỉ được thêm dòng trên ô này.</t>
        </r>
      </text>
    </comment>
    <comment ref="C11" authorId="0" shapeId="0">
      <text>
        <r>
          <rPr>
            <sz val="10"/>
            <rFont val="Arial"/>
          </rPr>
          <t>Ô chỉ tiêu có định dạng ký tự
Dữ liệu động đầu vào hợp lệ khi chỉ được thêm dòng trên ô này.</t>
        </r>
      </text>
    </comment>
    <comment ref="D11" authorId="0" shapeId="0">
      <text>
        <r>
          <rPr>
            <sz val="10"/>
            <rFont val="Arial"/>
          </rPr>
          <t>Ô chỉ tiêu có định dạng số. Đơn vị tính x 1 (hoặc %)
Dữ liệu động đầu vào hợp lệ khi chỉ được thêm dòng trên ô này.</t>
        </r>
      </text>
    </comment>
    <comment ref="E11" authorId="0" shapeId="0">
      <text>
        <r>
          <rPr>
            <sz val="10"/>
            <rFont val="Arial"/>
          </rPr>
          <t>Ô chỉ tiêu có định dạng ký tự
Dữ liệu động đầu vào hợp lệ khi chỉ được thêm dòng trên ô này.</t>
        </r>
      </text>
    </comment>
    <comment ref="F11" authorId="0" shapeId="0">
      <text>
        <r>
          <rPr>
            <sz val="10"/>
            <rFont val="Arial"/>
          </rPr>
          <t>Ô chỉ tiêu có định dạng ký tự
Dữ liệu động đầu vào hợp lệ khi chỉ được thêm dòng trên ô này.</t>
        </r>
      </text>
    </comment>
    <comment ref="C12" authorId="0" shapeId="0">
      <text>
        <r>
          <rPr>
            <sz val="10"/>
            <rFont val="Arial"/>
          </rPr>
          <t>Ô chỉ tiêu có định dạng ký tự</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ký tự</t>
        </r>
      </text>
    </comment>
    <comment ref="F12" authorId="0" shapeId="0">
      <text>
        <r>
          <rPr>
            <sz val="10"/>
            <rFont val="Arial"/>
          </rPr>
          <t>Ô chỉ tiêu có định dạng ký tự</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số. Đơn vị tính x 1 (hoặc %)
Dữ liệu động đầu vào hợp lệ khi chỉ được thêm dòng trên ô này.</t>
        </r>
      </text>
    </comment>
    <comment ref="E14" authorId="0" shapeId="0">
      <text>
        <r>
          <rPr>
            <sz val="10"/>
            <rFont val="Arial"/>
          </rPr>
          <t>Ô chỉ tiêu có định dạng ký tự
Dữ liệu động đầu vào hợp lệ khi chỉ được thêm dòng trên ô này.</t>
        </r>
      </text>
    </comment>
    <comment ref="F14" authorId="0" shapeId="0">
      <text>
        <r>
          <rPr>
            <sz val="10"/>
            <rFont val="Arial"/>
          </rPr>
          <t>Ô chỉ tiêu có định dạng ký tự
Dữ liệu động đầu vào hợp lệ khi chỉ được thêm dòng trên ô này.</t>
        </r>
      </text>
    </comment>
    <comment ref="C15" authorId="0" shapeId="0">
      <text>
        <r>
          <rPr>
            <sz val="10"/>
            <rFont val="Arial"/>
          </rPr>
          <t>Ô chỉ tiêu có định dạng ký tự</t>
        </r>
      </text>
    </comment>
    <comment ref="D15" authorId="0" shapeId="0">
      <text>
        <r>
          <rPr>
            <sz val="10"/>
            <rFont val="Arial"/>
          </rPr>
          <t>Ô chỉ tiêu có định dạng số. Đơn vị tính x 1 (hoặc %)</t>
        </r>
      </text>
    </comment>
    <comment ref="E15" authorId="0" shapeId="0">
      <text>
        <r>
          <rPr>
            <sz val="10"/>
            <rFont val="Arial"/>
          </rPr>
          <t>Ô chỉ tiêu có định dạng ký tự</t>
        </r>
      </text>
    </comment>
    <comment ref="F15" authorId="0" shapeId="0">
      <text>
        <r>
          <rPr>
            <sz val="10"/>
            <rFont val="Arial"/>
          </rPr>
          <t>Ô chỉ tiêu có định dạng ký tự</t>
        </r>
      </text>
    </comment>
    <comment ref="A17" authorId="0" shapeId="0">
      <text>
        <r>
          <rPr>
            <sz val="10"/>
            <rFont val="Arial"/>
          </rPr>
          <t>Ô chỉ tiêu có định dạng ký tự
Dữ liệu động đầu vào hợp lệ khi chỉ được thêm dòng trên ô này.</t>
        </r>
      </text>
    </comment>
    <comment ref="B17" authorId="0" shapeId="0">
      <text>
        <r>
          <rPr>
            <sz val="10"/>
            <rFont val="Arial"/>
          </rPr>
          <t>Ô chỉ tiêu có định dạng ký tự
Dữ liệu động đầu vào hợp lệ khi chỉ được thêm dòng trên ô này.</t>
        </r>
      </text>
    </comment>
    <comment ref="C17" authorId="0" shapeId="0">
      <text>
        <r>
          <rPr>
            <sz val="10"/>
            <rFont val="Arial"/>
          </rPr>
          <t>Ô chỉ tiêu có định dạng ký tự
Dữ liệu động đầu vào hợp lệ khi chỉ được thêm dòng trên ô này.</t>
        </r>
      </text>
    </comment>
    <comment ref="D17" authorId="0" shapeId="0">
      <text>
        <r>
          <rPr>
            <sz val="10"/>
            <rFont val="Arial"/>
          </rPr>
          <t>Ô chỉ tiêu có định dạng số. Đơn vị tính x 1 (hoặc %)
Dữ liệu động đầu vào hợp lệ khi chỉ được thêm dòng trên ô này.</t>
        </r>
      </text>
    </comment>
    <comment ref="E17" authorId="0" shapeId="0">
      <text>
        <r>
          <rPr>
            <sz val="10"/>
            <rFont val="Arial"/>
          </rPr>
          <t>Ô chỉ tiêu có định dạng ký tự
Dữ liệu động đầu vào hợp lệ khi chỉ được thêm dòng trên ô này.</t>
        </r>
      </text>
    </comment>
    <comment ref="F17"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ký tự</t>
        </r>
      </text>
    </comment>
    <comment ref="D18" authorId="0" shapeId="0">
      <text>
        <r>
          <rPr>
            <sz val="10"/>
            <rFont val="Arial"/>
          </rPr>
          <t>Ô chỉ tiêu có định dạng số. Đơn vị tính x 1 (hoặc %)</t>
        </r>
      </text>
    </comment>
    <comment ref="E18" authorId="0" shapeId="0">
      <text>
        <r>
          <rPr>
            <sz val="10"/>
            <rFont val="Arial"/>
          </rPr>
          <t>Ô chỉ tiêu có định dạng ký tự</t>
        </r>
      </text>
    </comment>
    <comment ref="F18" authorId="0" shapeId="0">
      <text>
        <r>
          <rPr>
            <sz val="10"/>
            <rFont val="Arial"/>
          </rPr>
          <t>Ô chỉ tiêu có định dạng ký tự</t>
        </r>
      </text>
    </comment>
    <comment ref="A20" authorId="0" shapeId="0">
      <text>
        <r>
          <rPr>
            <sz val="10"/>
            <rFont val="Arial"/>
          </rPr>
          <t>Ô chỉ tiêu có định dạng ký tự
Dữ liệu động đầu vào hợp lệ khi chỉ được thêm dòng trên ô này.</t>
        </r>
      </text>
    </comment>
    <comment ref="B20" authorId="0" shapeId="0">
      <text>
        <r>
          <rPr>
            <sz val="10"/>
            <rFont val="Arial"/>
          </rPr>
          <t>Ô chỉ tiêu có định dạng ký tự
Dữ liệu động đầu vào hợp lệ khi chỉ được thêm dòng trên ô này.</t>
        </r>
      </text>
    </comment>
    <comment ref="C20" authorId="0" shapeId="0">
      <text>
        <r>
          <rPr>
            <sz val="10"/>
            <rFont val="Arial"/>
          </rPr>
          <t>Ô chỉ tiêu có định dạng ký tự
Dữ liệu động đầu vào hợp lệ khi chỉ được thêm dòng trên ô này.</t>
        </r>
      </text>
    </comment>
    <comment ref="D20" authorId="0" shapeId="0">
      <text>
        <r>
          <rPr>
            <sz val="10"/>
            <rFont val="Arial"/>
          </rPr>
          <t>Ô chỉ tiêu có định dạng số. Đơn vị tính x 1 (hoặc %)
Dữ liệu động đầu vào hợp lệ khi chỉ được thêm dòng trên ô này.</t>
        </r>
      </text>
    </comment>
    <comment ref="E20" authorId="0" shapeId="0">
      <text>
        <r>
          <rPr>
            <sz val="10"/>
            <rFont val="Arial"/>
          </rPr>
          <t>Ô chỉ tiêu có định dạng ký tự
Dữ liệu động đầu vào hợp lệ khi chỉ được thêm dòng trên ô này.</t>
        </r>
      </text>
    </comment>
    <comment ref="F20" authorId="0" shapeId="0">
      <text>
        <r>
          <rPr>
            <sz val="10"/>
            <rFont val="Arial"/>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A3" authorId="0" shapeId="0">
      <text>
        <r>
          <rPr>
            <sz val="10"/>
            <rFont val="Arial"/>
          </rPr>
          <t>Ô chỉ tiêu có định dạng số. Đơn vị tính x 1 (hoặc %)
Dữ liệu động đầu vào hợp lệ khi chỉ được thêm dòng trên ô này.</t>
        </r>
      </text>
    </comment>
    <comment ref="B3" authorId="0" shapeId="0">
      <text>
        <r>
          <rPr>
            <sz val="10"/>
            <rFont val="Arial"/>
          </rPr>
          <t>Ô chỉ tiêu có định dạng ký tự
Dữ liệu động đầu vào hợp lệ khi chỉ được thêm dòng trên ô này.</t>
        </r>
      </text>
    </comment>
    <comment ref="C3" authorId="0" shapeId="0">
      <text>
        <r>
          <rPr>
            <sz val="10"/>
            <rFont val="Arial"/>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<sst xmlns="http://schemas.openxmlformats.org/spreadsheetml/2006/main" count="1163" uniqueCount="386">
  <si>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</si>
  <si>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</si>
  <si>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</si>
  <si>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</si>
  <si>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</si>
  <si>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</si>
  <si>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</si>
  <si>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</si>
  <si>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</si>
  <si>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</si>
  <si>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</si>
  <si>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</si>
  <si>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</si>
  <si>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</si>
  <si>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</si>
  <si>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</si>
  <si>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</si>
  <si>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</si>
  <si>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</si>
  <si>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</si>
  <si>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</si>
  <si>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</si>
  <si>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</si>
  <si>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</si>
  <si>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</si>
  <si>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</si>
  <si>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</si>
  <si>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</si>
  <si>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</si>
  <si>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</si>
  <si>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</si>
  <si>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</si>
  <si>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</si>
  <si>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</si>
  <si>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</si>
  <si>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</si>
  <si>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</si>
  <si>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</si>
  <si>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</si>
  <si>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</si>
  <si>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</si>
  <si>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</si>
  <si>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</si>
  <si>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</si>
  <si>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</si>
  <si>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</si>
  <si>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</si>
  <si>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</si>
  <si>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</si>
  <si>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</si>
  <si>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</si>
  <si>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</si>
  <si>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</si>
  <si>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</si>
  <si>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</si>
  <si>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</si>
  <si>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</si>
  <si>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</si>
  <si>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</si>
  <si>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</si>
  <si>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</si>
  <si>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</si>
  <si>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</si>
  <si>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</si>
  <si>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</si>
  <si>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</si>
  <si>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</si>
  <si>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</si>
  <si>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</si>
  <si>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</si>
  <si>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</si>
  <si>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</si>
  <si>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</si>
  <si>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</si>
  <si>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</si>
  <si>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</si>
  <si>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</si>
  <si>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</si>
  <si>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</si>
  <si>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</si>
  <si>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</si>
  <si>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</si>
  <si>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</si>
  <si>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</si>
  <si>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</si>
  <si>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</si>
  <si>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</si>
  <si>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</si>
  <si>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</si>
  <si>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</si>
  <si>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</si>
  <si>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</si>
  <si>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</si>
  <si>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</si>
  <si>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</si>
  <si>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</si>
  <si>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</si>
  <si>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</si>
  <si>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</si>
  <si>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</si>
  <si>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</si>
  <si>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</si>
  <si>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</si>
  <si>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</si>
  <si>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</si>
  <si>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</si>
  <si>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</si>
  <si>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</si>
  <si>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</si>
  <si>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</si>
  <si>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</si>
  <si>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</si>
  <si>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</si>
  <si>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</si>
  <si>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</si>
  <si>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</si>
  <si>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</si>
  <si>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</si>
  <si>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</si>
  <si>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</si>
  <si>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</si>
  <si>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</si>
  <si>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</si>
  <si>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</si>
  <si>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</si>
  <si>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</si>
  <si>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</si>
  <si>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</si>
  <si>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</si>
  <si>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</si>
  <si>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</si>
  <si>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</si>
  <si>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</si>
  <si>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</si>
  <si>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</si>
  <si>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</si>
  <si>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</si>
  <si>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</si>
  <si>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</si>
  <si>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</si>
  <si>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</si>
  <si>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</si>
  <si>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</si>
  <si>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</si>
  <si>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</si>
  <si>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</si>
  <si>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</si>
  <si>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</si>
  <si>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</si>
  <si>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</si>
  <si>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</si>
  <si>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</si>
  <si>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</si>
  <si>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</si>
  <si>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</si>
  <si>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</si>
  <si>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</si>
  <si>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</si>
  <si>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</si>
  <si>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</si>
  <si>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</si>
  <si>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</si>
  <si>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</si>
  <si>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</si>
  <si>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</si>
  <si>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</si>
  <si>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</si>
  <si>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</si>
  <si>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</si>
  <si>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</si>
  <si>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</si>
  <si>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</si>
  <si>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</si>
  <si>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</si>
  <si>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</si>
  <si>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</si>
  <si>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</si>
  <si>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</si>
  <si>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</si>
  <si>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</si>
  <si>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</si>
  <si>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</si>
  <si>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</si>
  <si>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</si>
  <si>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</si>
  <si>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</si>
  <si>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</si>
  <si>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</si>
  <si>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</si>
  <si>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</si>
  <si>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</si>
  <si>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</si>
  <si>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</si>
  <si>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</si>
  <si>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</si>
  <si>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</si>
  <si>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</si>
  <si>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</si>
  <si>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</si>
  <si>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</si>
  <si>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</si>
  <si>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</si>
  <si>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</si>
  <si>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</si>
  <si>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</si>
  <si>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</si>
  <si>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</si>
  <si>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</si>
  <si>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</si>
  <si>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</si>
  <si>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</si>
  <si>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</si>
  <si>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</si>
  <si>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</si>
  <si>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</si>
  <si>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</si>
  <si>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</si>
  <si>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</si>
  <si>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</si>
  <si>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</si>
  <si>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</si>
  <si>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</si>
  <si>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</si>
  <si>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</si>
  <si>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</si>
  <si>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</si>
  <si>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</si>
  <si>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</si>
  <si>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</si>
  <si>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</si>
  <si>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</si>
  <si>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</si>
  <si>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</si>
  <si>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</si>
  <si>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</si>
  <si>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</si>
  <si>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</si>
  <si>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</si>
  <si>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</si>
  <si>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</si>
  <si>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</si>
  <si>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</si>
  <si>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</si>
  <si>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</si>
  <si>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</si>
  <si>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</si>
  <si>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</si>
  <si>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</si>
  <si>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</si>
  <si>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</si>
  <si>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</si>
  <si>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</si>
  <si>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</si>
  <si>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</si>
  <si>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</si>
  <si>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</si>
  <si>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</si>
  <si>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</si>
  <si>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</si>
  <si>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</si>
  <si>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</si>
  <si>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</si>
  <si>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</si>
  <si>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</si>
  <si>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</si>
  <si>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</si>
  <si>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</si>
  <si>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</si>
  <si>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</si>
  <si>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</si>
  <si>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</si>
  <si>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</si>
  <si>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</si>
  <si>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</si>
  <si>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</si>
  <si>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</si>
  <si>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</si>
  <si>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</si>
  <si>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</si>
  <si>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</si>
  <si>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</si>
  <si>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</si>
  <si>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</si>
  <si>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</si>
  <si>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</si>
  <si>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</si>
  <si>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</si>
  <si>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</si>
  <si>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</si>
  <si>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</si>
  <si>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</si>
  <si>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</si>
  <si>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</si>
  <si>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</si>
  <si>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</si>
  <si>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</si>
  <si>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</si>
  <si>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</si>
  <si>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</si>
  <si>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</si>
  <si>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</si>
  <si>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</si>
  <si>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</si>
  <si>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</si>
  <si>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</si>
  <si>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</si>
  <si>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</si>
  <si>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</si>
  <si>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</si>
  <si>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</si>
  <si>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</si>
  <si>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</si>
  <si>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</si>
  <si>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</si>
  <si>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</si>
  <si>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</si>
  <si>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</si>
  <si>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</si>
  <si>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</si>
  <si>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</si>
  <si>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</si>
  <si>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</si>
  <si>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</si>
  <si>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</si>
  <si>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</si>
  <si>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</si>
  <si>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</si>
  <si>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trái phiếu Techcom (TCBF)</t>
  </si>
  <si>
    <t>Ngày 09 tháng 01 năm 2026</t>
  </si>
  <si>
    <t>Quý</t>
  </si>
  <si>
    <t>2025</t>
  </si>
  <si>
    <t>…</t>
  </si>
  <si>
    <t>Trái phiếu niêm yết
Listed bonds</t>
  </si>
  <si>
    <t>CII124021</t>
  </si>
  <si>
    <t>2251.1.1</t>
  </si>
  <si>
    <t>DSE125018</t>
  </si>
  <si>
    <t>2251.1.2</t>
  </si>
  <si>
    <t>HDB124018</t>
  </si>
  <si>
    <t>2251.1.3</t>
  </si>
  <si>
    <t>MML121021</t>
  </si>
  <si>
    <t>2251.1.4</t>
  </si>
  <si>
    <t>NPM123021</t>
  </si>
  <si>
    <t>2251.1.5</t>
  </si>
  <si>
    <t>NPM123022</t>
  </si>
  <si>
    <t>2251.1.6</t>
  </si>
  <si>
    <t>NPM123023</t>
  </si>
  <si>
    <t>2251.1.7</t>
  </si>
  <si>
    <t>NPM123024</t>
  </si>
  <si>
    <t>2251.1.8</t>
  </si>
  <si>
    <t>NVL122001</t>
  </si>
  <si>
    <t>2251.1.9</t>
  </si>
  <si>
    <t>SHB125010</t>
  </si>
  <si>
    <t>2251.1.10</t>
  </si>
  <si>
    <t>VHM121025</t>
  </si>
  <si>
    <t>2251.1.11</t>
  </si>
  <si>
    <t>VIC123029</t>
  </si>
  <si>
    <t>2251.1.12</t>
  </si>
  <si>
    <t>VIC124003</t>
  </si>
  <si>
    <t>2251.1.13</t>
  </si>
  <si>
    <t>VIC124004</t>
  </si>
  <si>
    <t>2251.1.14</t>
  </si>
  <si>
    <t>VIC124005</t>
  </si>
  <si>
    <t>2251.1.15</t>
  </si>
  <si>
    <t>Trái phiếu chưa niêm yết, trái phiếu phát hành riêng lẻ 
Unlisted Bonds, Private placement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</si>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</sst>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ont>
    <font>
      <sz val="10"/>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3" fillId="0" borderId="0" applyFont="0" applyFill="0" applyBorder="0" applyAlignment="0" applyProtection="0"/>
  </cellStyleXfs>
  <cellXfs count="29">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0" fontId="14" fillId="0" borderId="0" xfId="0" applyFont="1" applyAlignment="1">
      <alignment horizontal="left"/>
    </xf>
    <xf numFmtId="0" fontId="14" fillId="0" borderId="0" xfId="0" applyFont="1"/>
    <xf numFmtId="164" fontId="4" fillId="0" borderId="1" xfId="1" applyNumberFormat="1" applyFont="1" applyBorder="1" applyAlignment="1">
      <alignment horizontal="right" vertical="top"/>
    </xf>
    <xf numFmtId="10" fontId="4"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10" fontId="2" fillId="0" borderId="1" xfId="0" applyNumberFormat="1" applyFont="1" applyBorder="1" applyAlignment="1">
      <alignment horizontal="right" vertical="top"/>
    </xf>
    <xf numFmtId="43" fontId="2" fillId="0" borderId="1" xfId="1" applyNumberFormat="1" applyFont="1" applyBorder="1" applyAlignment="1">
      <alignment horizontal="right" vertical="top"/>
    </xf>
    <xf numFmtId="0" fontId="12" fillId="2" borderId="1" xfId="0" applyFont="1" applyFill="1" applyBorder="1" applyAlignment="1">
      <alignment horizontal="right" vertical="top"/>
    </xf>
    <xf numFmtId="2" fontId="4" fillId="0" borderId="1" xfId="0" applyNumberFormat="1" applyFont="1" applyBorder="1" applyAlignment="1">
      <alignment horizontal="right" vertical="top"/>
    </xf>
    <xf numFmtId="43" fontId="2" fillId="0" borderId="1" xfId="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11" fillId="0" borderId="1" xfId="0" applyFont="1" applyBorder="1" applyAlignment="1">
      <alignment horizontal="left"/>
    </xf>
    <xf numFmtId="0" fontId="10"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41"/>
  <sheetViews>
    <sheetView tabSelected="1" workbookViewId="0">
      <selection activeCell="A35" sqref="A35:C41"/>
    </sheetView>
  </sheetViews>
  <sheetFormatPr defaultRowHeight="13.2" x14ac:dyDescent="0.25"/>
  <cols>
    <col min="1" max="1" width="40.88671875" customWidth="1"/>
    <col min="2" max="2" width="8.6640625" customWidth="1"/>
    <col min="3" max="3" width="81.109375" customWidth="1"/>
    <col min="4" max="4" width="37" customWidth="1"/>
  </cols>
  <sheetData>
    <row r="1" spans="1:4" ht="15" customHeight="1" x14ac:dyDescent="0.25">
      <c r="A1" s="25" t="s">
        <v>0</v>
      </c>
      <c r="B1" s="25"/>
      <c r="C1" s="25"/>
      <c r="D1" s="25"/>
    </row>
    <row r="2" spans="1:4" ht="9" customHeight="1" x14ac:dyDescent="0.25">
      <c r="A2" s="25"/>
      <c r="B2" s="25"/>
      <c r="C2" s="25"/>
      <c r="D2" s="25"/>
    </row>
    <row r="3" spans="1:4" ht="15" customHeight="1" x14ac:dyDescent="0.3">
      <c r="A3" s="1" t="s">
        <v>1</v>
      </c>
      <c r="B3" s="1" t="s">
        <v>1</v>
      </c>
      <c r="C3" s="2" t="s">
        <v>2</v>
      </c>
      <c r="D3" s="1" t="s">
        <v>329</v>
      </c>
    </row>
    <row r="4" spans="1:4" ht="15" customHeight="1" x14ac:dyDescent="0.3">
      <c r="A4" s="1" t="s">
        <v>1</v>
      </c>
      <c r="B4" s="1" t="s">
        <v>1</v>
      </c>
      <c r="C4" s="2" t="s">
        <v>3</v>
      </c>
      <c r="D4" s="1" t="s">
        <v>152</v>
      </c>
    </row>
    <row r="5" spans="1:4" ht="15" customHeight="1" x14ac:dyDescent="0.3">
      <c r="A5" s="1" t="s">
        <v>1</v>
      </c>
      <c r="B5" s="1" t="s">
        <v>1</v>
      </c>
      <c r="C5" s="2" t="s">
        <v>4</v>
      </c>
      <c r="D5" s="1" t="s">
        <v>330</v>
      </c>
    </row>
    <row r="6" spans="1:4" ht="15" customHeight="1" x14ac:dyDescent="0.3">
      <c r="A6" s="1" t="s">
        <v>1</v>
      </c>
      <c r="B6" s="1" t="s">
        <v>1</v>
      </c>
      <c r="C6" s="1" t="s">
        <v>1</v>
      </c>
      <c r="D6" s="1" t="s">
        <v>1</v>
      </c>
    </row>
    <row r="7" spans="1:4" ht="15" customHeight="1" x14ac:dyDescent="0.3">
      <c r="A7" s="26" t="s">
        <v>5</v>
      </c>
      <c r="B7" s="26"/>
      <c r="C7" s="1" t="s">
        <v>325</v>
      </c>
      <c r="D7" s="1" t="s">
        <v>1</v>
      </c>
    </row>
    <row r="8" spans="1:4" ht="15" customHeight="1" x14ac:dyDescent="0.3">
      <c r="A8" s="26" t="s">
        <v>6</v>
      </c>
      <c r="B8" s="26"/>
      <c r="C8" s="1" t="s">
        <v>326</v>
      </c>
      <c r="D8" s="1" t="s">
        <v>1</v>
      </c>
    </row>
    <row r="9" spans="1:4" ht="15" customHeight="1" x14ac:dyDescent="0.3">
      <c r="A9" s="26" t="s">
        <v>7</v>
      </c>
      <c r="B9" s="26"/>
      <c r="C9" s="1" t="s">
        <v>327</v>
      </c>
      <c r="D9" s="1" t="s">
        <v>1</v>
      </c>
    </row>
    <row r="10" spans="1:4" ht="15" customHeight="1" x14ac:dyDescent="0.3">
      <c r="A10" s="26" t="s">
        <v>8</v>
      </c>
      <c r="B10" s="26"/>
      <c r="C10" s="1" t="s">
        <v>328</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24" t="s">
        <v>56</v>
      </c>
      <c r="B33" s="24"/>
      <c r="C33" s="24" t="s">
        <v>57</v>
      </c>
      <c r="D33" s="24"/>
    </row>
    <row r="34" spans="1:4" ht="15" customHeight="1" x14ac:dyDescent="0.25">
      <c r="A34" s="23" t="s">
        <v>58</v>
      </c>
      <c r="B34" s="23"/>
      <c r="C34" s="23" t="s">
        <v>58</v>
      </c>
      <c r="D34" s="23"/>
    </row>
    <row r="35" spans="1:4" ht="15" customHeight="1" x14ac:dyDescent="0.3">
      <c r="A35" s="13" t="s">
        <v>1</v>
      </c>
      <c r="B35" s="13" t="s">
        <v>1</v>
      </c>
      <c r="C35" s="13" t="s">
        <v>1</v>
      </c>
      <c r="D35" s="1" t="s">
        <v>1</v>
      </c>
    </row>
    <row r="36" spans="1:4" x14ac:dyDescent="0.25">
      <c r="A36" s="14"/>
      <c r="B36" s="14"/>
      <c r="C36" s="14"/>
    </row>
    <row r="37" spans="1:4" x14ac:dyDescent="0.25">
      <c r="A37" s="14"/>
      <c r="B37" s="14"/>
      <c r="C37" s="14"/>
    </row>
    <row r="38" spans="1:4" x14ac:dyDescent="0.25">
      <c r="A38" s="14"/>
      <c r="B38" s="14"/>
      <c r="C38" s="14"/>
    </row>
    <row r="39" spans="1:4" x14ac:dyDescent="0.25">
      <c r="A39" s="14"/>
      <c r="B39" s="14"/>
      <c r="C39" s="14"/>
    </row>
    <row r="40" spans="1:4" x14ac:dyDescent="0.25">
      <c r="A40" t="s">
        <v>382</v>
      </c>
      <c r="B40" s="14"/>
      <c r="C40" t="s">
        <v>383</v>
      </c>
    </row>
    <row r="41" spans="1:4" x14ac:dyDescent="0.25">
      <c r="A41" t="s">
        <v>384</v>
      </c>
      <c r="B41" s="14"/>
      <c r="C41" t="s">
        <v>385</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700"/>
  <sheetViews>
    <sheetView workbookViewId="0"/>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{'SheetId':'0e67e680-b807-4d33-99c0-7b78881f5ae3','UId':'9cbd5645-d1cc-4c66-9f84-d2f549c40baa','Col':4,'Row':3,'Format':'numberic','Value':'695364530844','TargetCode':''}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{'SheetId':'0e67e680-b807-4d33-99c0-7b78881f5ae3','UId':'99e568e1-5c2c-4711-855d-7b59f3d1cab6','Col':5,'Row':3,'Format':'numberic','Value':'2809566623203','TargetCode':''}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{'SheetId':'0e67e680-b807-4d33-99c0-7b78881f5ae3','UId':'c69da7a3-02da-4c71-9ebc-1684c54f1afc','Col':6,'Row':3,'Format':'numberic','Value':'0.497036825518231','TargetCode':''}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{'SheetId':'0e67e680-b807-4d33-99c0-7b78881f5ae3','UId':'ff256832-31a8-4b18-a932-43bc9d1665b9','Col':4,'Row':6,'ColDynamic':4,'RowDynamic':5,'Format':'numberic','Value':'695364530844','TargetCode':''}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{'SheetId':'0e67e680-b807-4d33-99c0-7b78881f5ae3','UId':'a91ef888-5216-4368-893d-4bf54555e048','Col':5,'Row':6,'ColDynamic':5,'RowDynamic':5,'Format':'numberic','Value':'2809566623203','TargetCode':''}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{'SheetId':'0e67e680-b807-4d33-99c0-7b78881f5ae3','UId':'0872eb3d-591d-41ae-88b3-07cc186bb076','Col':6,'Row':6,'ColDynamic':6,'RowDynamic':5,'Format':'numberic','Value':'0.497036825518231','TargetCode':''}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{'SheetId':'0e67e680-b807-4d33-99c0-7b78881f5ae3','UId':'c59bc369-ef6c-4ae7-8932-3d3cd7b0f999','Col':4,'Row':8,'ColDynamic':4,'RowDynamic':9,'Format':'numberic','Value':'8596408334501','TargetCode':''}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{'SheetId':'0e67e680-b807-4d33-99c0-7b78881f5ae3','UId':'71da1168-8366-41b4-a97a-ac130f3a71ab','Col':5,'Row':8,'ColDynamic':5,'RowDynamic':9,'Format':'numberic','Value':'10333196047797','TargetCode':''}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{'SheetId':'0e67e680-b807-4d33-99c0-7b78881f5ae3','UId':'3c022ada-eb27-4aed-bf94-d517130be29a','Col':6,'Row':8,'ColDynamic':6,'RowDynamic':9,'Format':'numberic','Value':'0.702445387932693','TargetCode':''}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{'SheetId':'0e67e680-b807-4d33-99c0-7b78881f5ae3','UId':'aaa47aee-de9e-4a72-aaac-e89970beaace','Col':4,'Row':13,'ColDynamic':4,'RowDynamic':12,'Format':'numberic','Value':'421213478654','TargetCode':''}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{'SheetId':'0e67e680-b807-4d33-99c0-7b78881f5ae3','UId':'c31cdabe-83ce-456c-8300-7b06d46f81cc','Col':5,'Row':13,'ColDynamic':5,'RowDynamic':12,'Format':'numberic','Value':'354530391625','TargetCode':''}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{'SheetId':'0e67e680-b807-4d33-99c0-7b78881f5ae3','UId':'df064eb2-539c-42cd-9667-ecd8effb04f7','Col':6,'Row':13,'ColDynamic':6,'RowDynamic':12,'Format':'numberic','Value':'1.08474866141745','TargetCode':''}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{'SheetId':'0e67e680-b807-4d33-99c0-7b78881f5ae3','UId':'4db3253d-9c46-4d6e-918f-a429377ea210','Col':4,'Row':16,'Format':'numberic','Value':'66961424658','TargetCode':''}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{'SheetId':'0e67e680-b807-4d33-99c0-7b78881f5ae3','UId':'1b5619ce-07bd-4f38-b89d-ff10d4440cfc','Col':5,'Row':16,'Format':'numberic','Value':'69150821919','TargetCode':''}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{'SheetId':'0e67e680-b807-4d33-99c0-7b78881f5ae3','UId':'e662b89a-1c2d-4d21-94c4-5d786440cb11','Col':6,'Row':16,'Format':'numberic','Value':'0.968010899639755','TargetCode':''}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{'SheetId':'0e67e680-b807-4d33-99c0-7b78881f5ae3','UId':'fd93a4a0-c67a-4490-8678-85ab28c59627','Col':4,'Row':21,'ColDynamic':4,'RowDynamic':20,'Format':'numberic','Value':'102753723600','TargetCode':''}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{'SheetId':'0e67e680-b807-4d33-99c0-7b78881f5ae3','UId':'9165401c-9eab-437b-81ae-d4feb80e4e2f','Col':4,'Row':30,'Format':'numberic','Value':'9882701492257','TargetCode':''}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{'SheetId':'0e67e680-b807-4d33-99c0-7b78881f5ae3','UId':'a439d206-4c67-47d4-afcd-d4f8e627acf1','Col':5,'Row':30,'Format':'numberic','Value':'13566443884544','TargetCode':''}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{'SheetId':'0e67e680-b807-4d33-99c0-7b78881f5ae3','UId':'8906c8be-ac8d-4de9-aebb-1de6b88d0a22','Col':6,'Row':30,'Format':'numberic','Value':'0.701182726146241','TargetCode':''}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{'SheetId':'0e67e680-b807-4d33-99c0-7b78881f5ae3','UId':'a4ede6ba-ec49-4991-9f32-c8e9bcfe31d0','Col':5,'Row':34,'ColDynamic':5,'RowDynamic':33,'Format':'numberic','Value':'83631489984','TargetCode':''}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{'SheetId':'0e67e680-b807-4d33-99c0-7b78881f5ae3','UId':'6823b56c-6355-4646-a028-45bac846780f','Col':4,'Row':37,'Format':'numberic','Value':'27305183722','TargetCode':''}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{'SheetId':'0e67e680-b807-4d33-99c0-7b78881f5ae3','UId':'3318279c-387a-4099-bb92-e31c1fe449fe','Col':5,'Row':37,'Format':'numberic','Value':'92815967734','TargetCode':''}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{'SheetId':'0e67e680-b807-4d33-99c0-7b78881f5ae3','UId':'4e4bdcf0-80c6-4aab-a280-ce14045479a2','Col':6,'Row':37,'Format':'numberic','Value':'0.367282549427026','TargetCode':''}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{'SheetId':'0e67e680-b807-4d33-99c0-7b78881f5ae3','UId':'3c70b8a9-b1ec-43c2-876f-82404e71a395','Col':4,'Row':40,'Format':'numberic','Value':'27305183722','TargetCode':''}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{'SheetId':'0e67e680-b807-4d33-99c0-7b78881f5ae3','UId':'12d35449-1610-445d-a82a-ca6aa3c24666','Col':5,'Row':40,'Format':'numberic','Value':'176447457718','TargetCode':''}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{'SheetId':'0e67e680-b807-4d33-99c0-7b78881f5ae3','UId':'12315a60-eed3-4b10-a10c-2f67a18ee638','Col':6,'Row':40,'Format':'numberic','Value':'0.367282549427026','TargetCode':''}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{'SheetId':'0e67e680-b807-4d33-99c0-7b78881f5ae3','UId':'47fa62ea-4432-4646-9d4f-ee5aab71af85','Col':4,'Row':41,'Format':'numberic','Value':'9855396308535','TargetCode':''}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{'SheetId':'0e67e680-b807-4d33-99c0-7b78881f5ae3','UId':'3afb4556-da28-46fc-a2b2-36ba72752042','Col':5,'Row':41,'Format':'numberic','Value':'13389996426826','TargetCode':''}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{'SheetId':'0e67e680-b807-4d33-99c0-7b78881f5ae3','UId':'76b3aaa6-980e-4c01-b289-c500e2a6bc24','Col':6,'Row':41,'Format':'numberic','Value':'0.702953299149914','TargetCode':''}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{'SheetId':'0e67e680-b807-4d33-99c0-7b78881f5ae3','UId':'7104513d-d6f9-4449-8a07-2e2ffcb96545','Col':4,'Row':42,'Format':'numberic','Value':'490837413.09','TargetCode':''}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{'SheetId':'0e67e680-b807-4d33-99c0-7b78881f5ae3','UId':'3e6dbc06-a87f-42e5-8f05-e55e94914d01','Col':5,'Row':42,'Format':'numberic','Value':'664997012.92','TargetCode':''}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{'SheetId':'0e67e680-b807-4d33-99c0-7b78881f5ae3','UId':'f428fa58-01e3-47d4-8c5d-1c46168be529','Col':6,'Row':42,'Format':'numberic','Value':'0.707184666766048','TargetCode':''}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{'SheetId':'0e67e680-b807-4d33-99c0-7b78881f5ae3','UId':'4e4f6161-da0f-463f-8dd1-39772b1d4eda','Col':4,'Row':43,'Format':'numberic','Value':'20078.73','TargetCode':''}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{'SheetId':'0e67e680-b807-4d33-99c0-7b78881f5ae3','UId':'4a847a8c-942e-443a-8eae-7a36b88630ea','Col':5,'Row':43,'Format':'numberic','Value':'20135.42','TargetCode':''}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{'SheetId':'0e67e680-b807-4d33-99c0-7b78881f5ae3','UId':'b1a27640-3dfd-4efe-90b1-884e8ae97752','Col':6,'Row':43,'Format':'numberic','Value':'0.994016218142934','TargetCode':''}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{'SheetId':'9e57442d-faa2-4732-bfe8-6082c7f4cc3b','UId':'1ab6082b-49bd-46b5-a368-d8740fb12834','Col':4,'Row':2,'Format':'numberic','Value':'228430133920','TargetCode':''}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{'SheetId':'9e57442d-faa2-4732-bfe8-6082c7f4cc3b','UId':'220cbdc8-4631-4f07-a522-f901ab9a56b6','Col':5,'Row':2,'Format':'numberic','Value':'256757870812','TargetCode':''}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{'SheetId':'9e57442d-faa2-4732-bfe8-6082c7f4cc3b','UId':'44591e3f-5579-49aa-bc70-68808b3d1875','Col':6,'Row':2,'Format':'numberic','Value':'1022436641888','TargetCode':''}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{'SheetId':'9e57442d-faa2-4732-bfe8-6082c7f4cc3b','UId':'469f6a2b-25ef-4e27-93c5-0caee9db4d81','Col':4,'Row':5,'ColDynamic':4,'RowDynamic':4,'Format':'numberic','Value':'173781609940','TargetCode':''}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{'SheetId':'9e57442d-faa2-4732-bfe8-6082c7f4cc3b','UId':'7b8d3f89-6827-40c2-b297-cf7a42237b42','Col':5,'Row':5,'ColDynamic':5,'RowDynamic':4,'Format':'numberic','Value':'179876158326','TargetCode':''}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{'SheetId':'9e57442d-faa2-4732-bfe8-6082c7f4cc3b','UId':'4ae5c9f2-f277-4de6-a00c-b59eae1b7410','Col':6,'Row':5,'ColDynamic':6,'RowDynamic':4,'Format':'numberic','Value':'736292909172','TargetCode':''}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{'SheetId':'9e57442d-faa2-4732-bfe8-6082c7f4cc3b','UId':'5cf117a3-96d2-4aaf-916d-02b16ba83420','Col':4,'Row':7,'ColDynamic':4,'RowDynamic':4,'Format':'numberic','Value':'54648523980','TargetCode':''}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{'SheetId':'9e57442d-faa2-4732-bfe8-6082c7f4cc3b','UId':'89c23fea-c054-41d5-9d1e-0958d45c7a95','Col':5,'Row':7,'ColDynamic':5,'RowDynamic':4,'Format':'numberic','Value':'76881712486','TargetCode':''}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{'SheetId':'9e57442d-faa2-4732-bfe8-6082c7f4cc3b','UId':'d5829e20-95a8-4535-904c-7e09f2cdc9f2','Col':6,'Row':7,'ColDynamic':6,'RowDynamic':4,'Format':'numberic','Value':'286143732716','TargetCode':''}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{'SheetId':'9e57442d-faa2-4732-bfe8-6082c7f4cc3b','UId':'21f3c77c-886e-43f3-9ba5-fdc740bf45a7','Col':4,'Row':11,'ColDynamic':4,'RowDynamic':8,'Format':'numberic','Value':'41449628402','TargetCode':''}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{'SheetId':'9e57442d-faa2-4732-bfe8-6082c7f4cc3b','UId':'fff53ed1-05e1-4ac8-8249-2f48edf9fa14','Col':5,'Row':11,'ColDynamic':5,'RowDynamic':8,'Format':'numberic','Value':'47151619744','TargetCode':''}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{'SheetId':'9e57442d-faa2-4732-bfe8-6082c7f4cc3b','UId':'c1a4252e-e2cb-4233-bed1-d3afc836ccc8','Col':6,'Row':11,'ColDynamic':6,'RowDynamic':8,'Format':'numberic','Value':'181333393111','TargetCode':''}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{'SheetId':'9e57442d-faa2-4732-bfe8-6082c7f4cc3b','UId':'2b4c7218-ef2f-452d-80ea-cb1d29493e04','Col':4,'Row':12,'Format':'numberic','Value':'37154889179','TargetCode':''}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{'SheetId':'9e57442d-faa2-4732-bfe8-6082c7f4cc3b','UId':'2916fb19-bceb-454d-ad42-4fc7a299a2a3','Col':5,'Row':12,'Format':'numberic','Value':'42115069795','TargetCode':''}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{'SheetId':'9e57442d-faa2-4732-bfe8-6082c7f4cc3b','UId':'4e500903-fadf-4a73-8849-257ec68842d0','Col':6,'Row':12,'Format':'numberic','Value':'163247654412','TargetCode':''}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{'SheetId':'9e57442d-faa2-4732-bfe8-6082c7f4cc3b','UId':'157e5771-4dd4-4ed6-838c-69dd228515cd','Col':4,'Row':14,'ColDynamic':4,'RowDynamic':11,'Format':'numberic','Value':'2151470617','TargetCode':''}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{'SheetId':'9e57442d-faa2-4732-bfe8-6082c7f4cc3b','UId':'1e7708d3-6d2b-4639-8d85-59b3c9bf16f5','Col':5,'Row':14,'ColDynamic':5,'RowDynamic':11,'Format':'numberic','Value':'2470311234','TargetCode':''}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{'SheetId':'9e57442d-faa2-4732-bfe8-6082c7f4cc3b','UId':'18031c0a-5fc4-4a35-8331-a60cef3972fd','Col':6,'Row':14,'ColDynamic':6,'RowDynamic':11,'Format':'numberic','Value':'9478067005','TargetCode':''}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{'SheetId':'9e57442d-faa2-4732-bfe8-6082c7f4cc3b','UId':'963cdae6-2163-4975-9a2a-f08497c7292d','Col':4,'Row':17,'Format':'numberic','Value':'1421333437','TargetCode':''}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{'SheetId':'9e57442d-faa2-4732-bfe8-6082c7f4cc3b','UId':'85eed99f-bfdc-4be7-9967-72d9b1d67a5b','Col':5,'Row':17,'Format':'numberic','Value':'1603206731','TargetCode':''}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{'SheetId':'9e57442d-faa2-4732-bfe8-6082c7f4cc3b','UId':'a66486eb-4505-4714-830d-ba2c3c0c6cd7','Col':6,'Row':17,'Format':'numberic','Value':'6221697331','TargetCode':''}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{'SheetId':'9e57442d-faa2-4732-bfe8-6082c7f4cc3b','UId':'35799ba3-fea0-48d2-b27f-56054b206bd2','Col':4,'Row':24,'ColDynamic':4,'RowDynamic':23,'Format':'numberic','Value':'70971429','TargetCode':''}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{'SheetId':'9e57442d-faa2-4732-bfe8-6082c7f4cc3b','UId':'1863aaae-65a9-4f9f-9c5d-b3b2a95e519b','Col':5,'Row':24,'ColDynamic':5,'RowDynamic':23,'Format':'numberic','Value':'58628571','TargetCode':''}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{'SheetId':'9e57442d-faa2-4732-bfe8-6082c7f4cc3b','UId':'45a838e8-921d-463e-8daa-a5c771a772aa','Col':6,'Row':24,'ColDynamic':6,'RowDynamic':23,'Format':'numberic','Value':'129600000','TargetCode':''}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{'SheetId':'9e57442d-faa2-4732-bfe8-6082c7f4cc3b','UId':'1fe83977-2f78-4ce9-aa52-80fb62c52ad7','Col':4,'Row':26,'ColDynamic':4,'RowDynamic':19,'Format':'numberic','Value':'180000000','TargetCode':''}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{'SheetId':'9e57442d-faa2-4732-bfe8-6082c7f4cc3b','UId':'3e45938a-8b15-4a28-8d4e-6889d6469db5','Col':5,'Row':26,'ColDynamic':5,'RowDynamic':19,'Format':'numberic','Value':'180000000','TargetCode':''}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{'SheetId':'9e57442d-faa2-4732-bfe8-6082c7f4cc3b','UId':'3873886c-5e1c-44a4-ba3a-dae5f5accc8b','Col':6,'Row':26,'ColDynamic':6,'RowDynamic':19,'Format':'numberic','Value':'720000000','TargetCode':''}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{'SheetId':'9e57442d-faa2-4732-bfe8-6082c7f4cc3b','UId':'a342e52b-1996-43bd-aad7-3f3a098098b1','Col':5,'Row':29,'Format':'numberic','Value':'286541574','TargetCode':''}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{'SheetId':'9e57442d-faa2-4732-bfe8-6082c7f4cc3b','UId':'ae6443cc-5c55-4f1a-a361-ff2dd22018a3','Col':6,'Row':29,'Format':'numberic','Value':'286541574','TargetCode':''}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{'SheetId':'9e57442d-faa2-4732-bfe8-6082c7f4cc3b','UId':'22eae942-46a3-4663-8bad-854ee399b27a','Col':4,'Row':32,'Format':'numberic','Value':'424303740','TargetCode':''}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{'SheetId':'9e57442d-faa2-4732-bfe8-6082c7f4cc3b','UId':'e86bd792-47df-41d4-b178-07deae52a1d3','Col':5,'Row':32,'Format':'numberic','Value':'157373923','TargetCode':''}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{'SheetId':'9e57442d-faa2-4732-bfe8-6082c7f4cc3b','UId':'38ae0936-1d1f-43c1-92bd-8403ec08cfeb','Col':6,'Row':32,'Format':'numberic','Value':'856904873','TargetCode':''}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{'SheetId':'9e57442d-faa2-4732-bfe8-6082c7f4cc3b','UId':'a2f958ce-55fd-4741-a0a1-bdcf0dd1c8ec','Col':4,'Row':35,'Format':'numberic','Value':'46660000','TargetCode':''}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{'SheetId':'9e57442d-faa2-4732-bfe8-6082c7f4cc3b','UId':'393bdfde-2176-402e-9b16-331c74ac5995','Col':5,'Row':35,'Format':'numberic','Value':'280487916','TargetCode':''}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{'SheetId':'9e57442d-faa2-4732-bfe8-6082c7f4cc3b','UId':'61a21fd4-9c85-4c00-b1f5-a006461b16c9','Col':6,'Row':35,'Format':'numberic','Value':'392927916','TargetCode':''}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{'SheetId':'9e57442d-faa2-4732-bfe8-6082c7f4cc3b','UId':'c95f90f6-640a-4331-b0e8-54422c753940','Col':4,'Row':38,'Format':'numberic','Value':'186980505518','TargetCode':''}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{'SheetId':'9e57442d-faa2-4732-bfe8-6082c7f4cc3b','UId':'19caeda8-1e5a-4518-8250-4c15acb82c48','Col':5,'Row':38,'Format':'numberic','Value':'209606251068','TargetCode':''}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{'SheetId':'9e57442d-faa2-4732-bfe8-6082c7f4cc3b','UId':'d743182c-5853-46f3-8604-ad3aa58840b8','Col':6,'Row':38,'Format':'numberic','Value':'841103248777','TargetCode':''}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{'SheetId':'9e57442d-faa2-4732-bfe8-6082c7f4cc3b','UId':'5fb4cc84-0a90-4cae-ba19-392c839af798','Col':4,'Row':39,'Format':'numberic','Value':'-227442724998','TargetCode':''}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{'SheetId':'9e57442d-faa2-4732-bfe8-6082c7f4cc3b','UId':'c14dbefc-c01b-44b0-a577-6f17c0396290','Col':5,'Row':39,'Format':'numberic','Value':'41636044969','TargetCode':''}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{'SheetId':'9e57442d-faa2-4732-bfe8-6082c7f4cc3b','UId':'d1eb0ab7-7a60-49c8-b8aa-39c894436edb','Col':6,'Row':39,'Format':'numberic','Value':'-239250938755','TargetCode':''}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{'SheetId':'9e57442d-faa2-4732-bfe8-6082c7f4cc3b','UId':'7dc5398f-c841-400c-850b-875a5c468e05','Col':4,'Row':40,'Format':'numberic','Value':'1748749132','TargetCode':''}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{'SheetId':'9e57442d-faa2-4732-bfe8-6082c7f4cc3b','UId':'fa4fb11d-bd81-48b0-9ef6-a4ff2cd9d48a','Col':5,'Row':40,'Format':'numberic','Value':'-2353106949','TargetCode':''}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{'SheetId':'9e57442d-faa2-4732-bfe8-6082c7f4cc3b','UId':'73bb9d14-e1ea-4394-a083-b8a649641cf9','Col':6,'Row':40,'Format':'numberic','Value':'-1825944583','TargetCode':''}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{'SheetId':'9e57442d-faa2-4732-bfe8-6082c7f4cc3b','UId':'bab2e1a7-20d5-41fd-881b-9a21514bfc4f','Col':4,'Row':41,'Format':'numberic','Value':'-229191474130','TargetCode':''}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{'SheetId':'9e57442d-faa2-4732-bfe8-6082c7f4cc3b','UId':'128100c2-b671-4904-a5a9-41069ed12784','Col':5,'Row':41,'Format':'numberic','Value':'43989151918','TargetCode':''}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{'SheetId':'9e57442d-faa2-4732-bfe8-6082c7f4cc3b','UId':'04b06e65-b2eb-4858-bb0b-d72c0270f1f6','Col':6,'Row':41,'Format':'numberic','Value':'-237424994172','TargetCode':''}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{'SheetId':'9e57442d-faa2-4732-bfe8-6082c7f4cc3b','UId':'0c34f541-ad2d-4bff-9fce-284295e89335','Col':4,'Row':42,'Format':'numberic','Value':'-40462219480','TargetCode':''}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{'SheetId':'9e57442d-faa2-4732-bfe8-6082c7f4cc3b','UId':'a1069390-e9a5-41a9-8d0c-f5931f68451d','Col':5,'Row':42,'Format':'numberic','Value':'251242296037','TargetCode':''}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{'SheetId':'9e57442d-faa2-4732-bfe8-6082c7f4cc3b','UId':'943a903f-8f0c-48d3-9a7d-d0f797c51f06','Col':6,'Row':42,'Format':'numberic','Value':'601852310022','TargetCode':''}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{'SheetId':'9e57442d-faa2-4732-bfe8-6082c7f4cc3b','UId':'14ba2d4e-fc98-469f-8702-009a93d663bf','Col':4,'Row':43,'Format':'numberic','Value':'13389996426826','TargetCode':''}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{'SheetId':'9e57442d-faa2-4732-bfe8-6082c7f4cc3b','UId':'46dc8404-c63b-42c5-af20-35a421a3b5ab','Col':5,'Row':43,'Format':'numberic','Value':'14148340595495','TargetCode':''}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{'SheetId':'9e57442d-faa2-4732-bfe8-6082c7f4cc3b','UId':'ae182ae4-ecb8-4b3e-87b1-02fe2b8c8c6e','Col':4,'Row':44,'Format':'numberic','Value':'-3534600118291','TargetCode':''}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{'SheetId':'9e57442d-faa2-4732-bfe8-6082c7f4cc3b','UId':'c7c70708-3a08-4a71-8b5b-958036d28d83','Col':5,'Row':44,'Format':'numberic','Value':'-758344168669','TargetCode':''}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{'SheetId':'9e57442d-faa2-4732-bfe8-6082c7f4cc3b','UId':'b56d1f06-ac4a-4581-bd76-0a7116bb9601','Col':6,'Row':44,'Format':'numberic','Value':'-4164590965802','TargetCode':''}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{'SheetId':'9e57442d-faa2-4732-bfe8-6082c7f4cc3b','UId':'071f8b6b-411a-4479-a1e0-68ae4989d4d4','Col':4,'Row':45,'Format':'numberic','Value':'-40462219480','TargetCode':''}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{'SheetId':'9e57442d-faa2-4732-bfe8-6082c7f4cc3b','UId':'649fe867-7540-4d27-809f-914ad09af55e','Col':5,'Row':45,'Format':'numberic','Value':'251242296037','TargetCode':''}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{'SheetId':'9e57442d-faa2-4732-bfe8-6082c7f4cc3b','UId':'ce2f8942-9d48-4663-bc86-864ddeb2e9fb','Col':6,'Row':45,'Format':'numberic','Value':'601852310022','TargetCode':''}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{'SheetId':'9e57442d-faa2-4732-bfe8-6082c7f4cc3b','UId':'e59bf9b3-105f-46b2-a4c4-386837875fff','Col':5,'Row':46,'Format':'numberic','Value':'-688620686710','TargetCode':''}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{'SheetId':'9e57442d-faa2-4732-bfe8-6082c7f4cc3b','UId':'26da4aec-6928-4f66-88a5-fdfd0ee643e5','Col':4,'Row':47,'Format':'numberic','Value':'-3494137898811','TargetCode':''}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{'SheetId':'9e57442d-faa2-4732-bfe8-6082c7f4cc3b','UId':'9b98b4cd-1dc6-4f10-9fcd-3b02154fc346','Col':5,'Row':47,'Format':'numberic','Value':'-320965777996','TargetCode':''}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{'SheetId':'9e57442d-faa2-4732-bfe8-6082c7f4cc3b','UId':'ab589e24-1208-4602-83e1-3b0d9a9ddac2','Col':6,'Row':47,'Format':'numberic','Value':'-4077822589114','TargetCode':''}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{'SheetId':'9e57442d-faa2-4732-bfe8-6082c7f4cc3b','UId':'a1e12271-7d9c-46e1-be1f-d3831e97dba6','Col':4,'Row':48,'Format':'numberic','Value':'9855396308535','TargetCode':''}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{'SheetId':'9e57442d-faa2-4732-bfe8-6082c7f4cc3b','UId':'85d94755-db4c-439e-8336-6cbb28df62be','Col':5,'Row':48,'Format':'numberic','Value':'13389996426826','TargetCode':''}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{'SheetId':'9e57442d-faa2-4732-bfe8-6082c7f4cc3b','UId':'d8a625ed-973b-4579-990b-8dd486f640c5','Col':6,'Row':48,'Format':'numberic','Value':'9855396308535','TargetCode':''}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5">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5">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5">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5">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5">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5">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5">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5">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5">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5">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5">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5">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5">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5">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5">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5">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5">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5">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5">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5">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5">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5">
      <c r="A307" t="str">
        <f>CONCATENATE("{'SheetId':'1deb9a6e-dc5a-4908-87cc-034ee9747e20'",",","'UId':'b8c20cc2-e76a-461c-ace9-e83abfcc1775'",",'Col':",COLUMN(BCDanhMucDauTu_06029!A33),",'Row':",ROW(BCDanhMucDauTu_06029!A33),",","'ColDynamic':",COLUMN(BCDanhMucDauTu_06029!A34),",","'RowDynamic':",ROW(BCDanhMucDauTu_06029!A34),",","'Format':'numberic'",",'Value':'",SUBSTITUTE(BCDanhMucDauTu_06029!A33,"'","\'"),"','TargetCode':''}")</f>
        <v>{'SheetId':'1deb9a6e-dc5a-4908-87cc-034ee9747e20','UId':'b8c20cc2-e76a-461c-ace9-e83abfcc1775','Col':1,'Row':33,'ColDynamic':1,'RowDynamic':34,'Format':'numberic','Value':' ','TargetCode':''}</v>
      </c>
    </row>
    <row r="308" spans="1:1" x14ac:dyDescent="0.25">
      <c r="A308" t="str">
        <f>CONCATENATE("{'SheetId':'1deb9a6e-dc5a-4908-87cc-034ee9747e20'",",","'UId':'e6fa0887-9c0a-49b1-a5d5-d55f5bee7d17'",",'Col':",COLUMN(BCDanhMucDauTu_06029!B33),",'Row':",ROW(BCDanhMucDauTu_06029!B33),",","'ColDynamic':",COLUMN(BCDanhMucDauTu_06029!B34),",","'RowDynamic':",ROW(BCDanhMucDauTu_06029!B34),",","'Format':'string'",",'Value':'",SUBSTITUTE(BCDanhMucDauTu_06029!B33,"'","\'"),"','TargetCode':''}")</f>
        <v>{'SheetId':'1deb9a6e-dc5a-4908-87cc-034ee9747e20','UId':'e6fa0887-9c0a-49b1-a5d5-d55f5bee7d17','Col':2,'Row':33,'ColDynamic':2,'RowDynamic':34,'Format':'string','Value':'Tổng','TargetCode':''}</v>
      </c>
    </row>
    <row r="309" spans="1:1" x14ac:dyDescent="0.25">
      <c r="A309" t="str">
        <f>CONCATENATE("{'SheetId':'1deb9a6e-dc5a-4908-87cc-034ee9747e20'",",","'UId':'6a029111-438c-4c2c-a425-15433a16ea47'",",'Col':",COLUMN(BCDanhMucDauTu_06029!C33),",'Row':",ROW(BCDanhMucDauTu_06029!C33),",","'ColDynamic':",COLUMN(BCDanhMucDauTu_06029!C34),",","'RowDynamic':",ROW(BCDanhMucDauTu_06029!C34),",","'Format':'numberic'",",'Value':'",SUBSTITUTE(BCDanhMucDauTu_06029!C33,"'","\'"),"','TargetCode':''}")</f>
        <v>{'SheetId':'1deb9a6e-dc5a-4908-87cc-034ee9747e20','UId':'6a029111-438c-4c2c-a425-15433a16ea47','Col':3,'Row':33,'ColDynamic':3,'RowDynamic':34,'Format':'numberic','Value':'2252','TargetCode':''}</v>
      </c>
    </row>
    <row r="310" spans="1:1" x14ac:dyDescent="0.25">
      <c r="A310" t="str">
        <f>CONCATENATE("{'SheetId':'1deb9a6e-dc5a-4908-87cc-034ee9747e20'",",","'UId':'2af5b400-8abe-46e3-8b64-7efb4d13db84'",",'Col':",COLUMN(BCDanhMucDauTu_06029!D33),",'Row':",ROW(BCDanhMucDauTu_06029!D33),",","'ColDynamic':",COLUMN(BCDanhMucDauTu_06029!D34),",","'RowDynamic':",ROW(BCDanhMucDauTu_06029!D34),",","'Format':'numberic'",",'Value':'",SUBSTITUTE(BCDanhMucDauTu_06029!D33,"'","\'"),"','TargetCode':''}")</f>
        <v>{'SheetId':'1deb9a6e-dc5a-4908-87cc-034ee9747e20','UId':'2af5b400-8abe-46e3-8b64-7efb4d13db84','Col':4,'Row':33,'ColDynamic':4,'RowDynamic':34,'Format':'numberic','Value':'','TargetCode':''}</v>
      </c>
    </row>
    <row r="311" spans="1:1" x14ac:dyDescent="0.25">
      <c r="A311" t="str">
        <f>CONCATENATE("{'SheetId':'1deb9a6e-dc5a-4908-87cc-034ee9747e20'",",","'UId':'142640d6-6a87-400c-bc3e-fd34124b8a95'",",'Col':",COLUMN(BCDanhMucDauTu_06029!E33),",'Row':",ROW(BCDanhMucDauTu_06029!E33),",","'ColDynamic':",COLUMN(BCDanhMucDauTu_06029!E34),",","'RowDynamic':",ROW(BCDanhMucDauTu_06029!E34),",","'Format':'numberic'",",'Value':'",SUBSTITUTE(BCDanhMucDauTu_06029!E33,"'","\'"),"','TargetCode':''}")</f>
        <v>{'SheetId':'1deb9a6e-dc5a-4908-87cc-034ee9747e20','UId':'142640d6-6a87-400c-bc3e-fd34124b8a95','Col':5,'Row':33,'ColDynamic':5,'RowDynamic':34,'Format':'numberic','Value':'','TargetCode':''}</v>
      </c>
    </row>
    <row r="312" spans="1:1" x14ac:dyDescent="0.25">
      <c r="A312" t="str">
        <f>CONCATENATE("{'SheetId':'1deb9a6e-dc5a-4908-87cc-034ee9747e20'",",","'UId':'a4748164-33b9-46bd-8561-e8b3f76700ee'",",'Col':",COLUMN(BCDanhMucDauTu_06029!F33),",'Row':",ROW(BCDanhMucDauTu_06029!F33),",","'ColDynamic':",COLUMN(BCDanhMucDauTu_06029!F34),",","'RowDynamic':",ROW(BCDanhMucDauTu_06029!F34),",","'Format':'numberic'",",'Value':'",SUBSTITUTE(BCDanhMucDauTu_06029!F33,"'","\'"),"','TargetCode':''}")</f>
        <v>{'SheetId':'1deb9a6e-dc5a-4908-87cc-034ee9747e20','UId':'a4748164-33b9-46bd-8561-e8b3f76700ee','Col':6,'Row':33,'ColDynamic':6,'RowDynamic':34,'Format':'numberic','Value':'6158965360372','TargetCode':''}</v>
      </c>
    </row>
    <row r="313" spans="1:1" x14ac:dyDescent="0.25">
      <c r="A313" t="str">
        <f>CONCATENATE("{'SheetId':'1deb9a6e-dc5a-4908-87cc-034ee9747e20'",",","'UId':'8b15b2dd-95b7-4075-8cb9-63831db4f74a'",",'Col':",COLUMN(BCDanhMucDauTu_06029!G33),",'Row':",ROW(BCDanhMucDauTu_06029!G33),",","'ColDynamic':",COLUMN(BCDanhMucDauTu_06029!G34),",","'RowDynamic':",ROW(BCDanhMucDauTu_06029!G34),",","'Format':'numberic'",",'Value':'",SUBSTITUTE(BCDanhMucDauTu_06029!G33,"'","\'"),"','TargetCode':''}")</f>
        <v>{'SheetId':'1deb9a6e-dc5a-4908-87cc-034ee9747e20','UId':'8b15b2dd-95b7-4075-8cb9-63831db4f74a','Col':7,'Row':33,'ColDynamic':7,'RowDynamic':34,'Format':'numberic','Value':'0.623206657126848','TargetCode':''}</v>
      </c>
    </row>
    <row r="314" spans="1:1" x14ac:dyDescent="0.25">
      <c r="A314" t="str">
        <f>CONCATENATE("{'SheetId':'1deb9a6e-dc5a-4908-87cc-034ee9747e20'",",","'UId':'fe496e11-6071-47ac-9042-fb59341ce9d3'",",'Col':",COLUMN(BCDanhMucDauTu_06029!D34),",'Row':",ROW(BCDanhMucDauTu_06029!D34),",","'Format':'numberic'",",'Value':'",SUBSTITUTE(BCDanhMucDauTu_06029!D34,"'","\'"),"','TargetCode':''}")</f>
        <v>{'SheetId':'1deb9a6e-dc5a-4908-87cc-034ee9747e20','UId':'fe496e11-6071-47ac-9042-fb59341ce9d3','Col':4,'Row':34,'Format':'numberic','Value':'','TargetCode':''}</v>
      </c>
    </row>
    <row r="315" spans="1:1" x14ac:dyDescent="0.25">
      <c r="A315" t="str">
        <f>CONCATENATE("{'SheetId':'1deb9a6e-dc5a-4908-87cc-034ee9747e20'",",","'UId':'8f08a933-d633-4287-845a-9819dc196996'",",'Col':",COLUMN(BCDanhMucDauTu_06029!E34),",'Row':",ROW(BCDanhMucDauTu_06029!E34),",","'Format':'numberic'",",'Value':'",SUBSTITUTE(BCDanhMucDauTu_06029!E34,"'","\'"),"','TargetCode':''}")</f>
        <v>{'SheetId':'1deb9a6e-dc5a-4908-87cc-034ee9747e20','UId':'8f08a933-d633-4287-845a-9819dc196996','Col':5,'Row':34,'Format':'numberic','Value':'','TargetCode':''}</v>
      </c>
    </row>
    <row r="316" spans="1:1" x14ac:dyDescent="0.25">
      <c r="A316" t="str">
        <f>CONCATENATE("{'SheetId':'1deb9a6e-dc5a-4908-87cc-034ee9747e20'",",","'UId':'dad551f4-82a6-49f9-9019-06cb4c328a89'",",'Col':",COLUMN(BCDanhMucDauTu_06029!F34),",'Row':",ROW(BCDanhMucDauTu_06029!F34),",","'Format':'numberic'",",'Value':'",SUBSTITUTE(BCDanhMucDauTu_06029!F34,"'","\'"),"','TargetCode':''}")</f>
        <v>{'SheetId':'1deb9a6e-dc5a-4908-87cc-034ee9747e20','UId':'dad551f4-82a6-49f9-9019-06cb4c328a89','Col':6,'Row':34,'Format':'numberic','Value':'','TargetCode':''}</v>
      </c>
    </row>
    <row r="317" spans="1:1" x14ac:dyDescent="0.25">
      <c r="A317" t="str">
        <f>CONCATENATE("{'SheetId':'1deb9a6e-dc5a-4908-87cc-034ee9747e20'",",","'UId':'7bf94847-0bfe-4d96-ab7a-1ce79d9343f5'",",'Col':",COLUMN(BCDanhMucDauTu_06029!G34),",'Row':",ROW(BCDanhMucDauTu_06029!G34),",","'Format':'numberic'",",'Value':'",SUBSTITUTE(BCDanhMucDauTu_06029!G34,"'","\'"),"','TargetCode':''}")</f>
        <v>{'SheetId':'1deb9a6e-dc5a-4908-87cc-034ee9747e20','UId':'7bf94847-0bfe-4d96-ab7a-1ce79d9343f5','Col':7,'Row':34,'Format':'numberic','Value':'','TargetCode':''}</v>
      </c>
    </row>
    <row r="318" spans="1:1" x14ac:dyDescent="0.25">
      <c r="A318" t="str">
        <f>CONCATENATE("{'SheetId':'1deb9a6e-dc5a-4908-87cc-034ee9747e20'",",","'UId':'55eed474-1147-4da3-9086-9e821874c0a4'",",'Col':",COLUMN(BCDanhMucDauTu_06029!A38),",'Row':",ROW(BCDanhMucDauTu_06029!A38),",","'ColDynamic':",COLUMN(BCDanhMucDauTu_06029!A41),",","'RowDynamic':",ROW(BCDanhMucDauTu_06029!A41),",","'Format':'numberic'",",'Value':'",SUBSTITUTE(BCDanhMucDauTu_06029!A38,"'","\'"),"','TargetCode':''}")</f>
        <v>{'SheetId':'1deb9a6e-dc5a-4908-87cc-034ee9747e20','UId':'55eed474-1147-4da3-9086-9e821874c0a4','Col':1,'Row':38,'ColDynamic':1,'RowDynamic':41,'Format':'numberic','Value':' ','TargetCode':''}</v>
      </c>
    </row>
    <row r="319" spans="1:1" x14ac:dyDescent="0.25">
      <c r="A319" t="str">
        <f>CONCATENATE("{'SheetId':'1deb9a6e-dc5a-4908-87cc-034ee9747e20'",",","'UId':'1c32b7bf-2ca1-44a0-8279-a8f01d6b7249'",",'Col':",COLUMN(BCDanhMucDauTu_06029!B38),",'Row':",ROW(BCDanhMucDauTu_06029!B38),",","'ColDynamic':",COLUMN(BCDanhMucDauTu_06029!B41),",","'RowDynamic':",ROW(BCDanhMucDauTu_06029!B41),",","'Format':'string'",",'Value':'",SUBSTITUTE(BCDanhMucDauTu_06029!B38,"'","\'"),"','TargetCode':''}")</f>
        <v>{'SheetId':'1deb9a6e-dc5a-4908-87cc-034ee9747e20','UId':'1c32b7bf-2ca1-44a0-8279-a8f01d6b7249','Col':2,'Row':38,'ColDynamic':2,'RowDynamic':41,'Format':'string','Value':'Tổng','TargetCode':''}</v>
      </c>
    </row>
    <row r="320" spans="1:1" x14ac:dyDescent="0.25">
      <c r="A320" t="str">
        <f>CONCATENATE("{'SheetId':'1deb9a6e-dc5a-4908-87cc-034ee9747e20'",",","'UId':'f6a0865a-7cc4-4bd5-9c41-171ccfbe8908'",",'Col':",COLUMN(BCDanhMucDauTu_06029!C38),",'Row':",ROW(BCDanhMucDauTu_06029!C38),",","'ColDynamic':",COLUMN(BCDanhMucDauTu_06029!C41),",","'RowDynamic':",ROW(BCDanhMucDauTu_06029!C41),",","'Format':'numberic'",",'Value':'",SUBSTITUTE(BCDanhMucDauTu_06029!C38,"'","\'"),"','TargetCode':''}")</f>
        <v>{'SheetId':'1deb9a6e-dc5a-4908-87cc-034ee9747e20','UId':'f6a0865a-7cc4-4bd5-9c41-171ccfbe8908','Col':3,'Row':38,'ColDynamic':3,'RowDynamic':41,'Format':'numberic','Value':'2254','TargetCode':''}</v>
      </c>
    </row>
    <row r="321" spans="1:1" x14ac:dyDescent="0.25">
      <c r="A321" t="str">
        <f>CONCATENATE("{'SheetId':'1deb9a6e-dc5a-4908-87cc-034ee9747e20'",",","'UId':'26677bc1-4784-4b02-a8da-eb1a17958c29'",",'Col':",COLUMN(BCDanhMucDauTu_06029!D38),",'Row':",ROW(BCDanhMucDauTu_06029!D38),",","'ColDynamic':",COLUMN(BCDanhMucDauTu_06029!D41),",","'RowDynamic':",ROW(BCDanhMucDauTu_06029!D41),",","'Format':'numberic'",",'Value':'",SUBSTITUTE(BCDanhMucDauTu_06029!D38,"'","\'"),"','TargetCode':''}")</f>
        <v>{'SheetId':'1deb9a6e-dc5a-4908-87cc-034ee9747e20','UId':'26677bc1-4784-4b02-a8da-eb1a17958c29','Col':4,'Row':38,'ColDynamic':4,'RowDynamic':41,'Format':'numberic','Value':'','TargetCode':''}</v>
      </c>
    </row>
    <row r="322" spans="1:1" x14ac:dyDescent="0.25">
      <c r="A322" t="str">
        <f>CONCATENATE("{'SheetId':'1deb9a6e-dc5a-4908-87cc-034ee9747e20'",",","'UId':'8088aec8-68fc-443f-8fce-4f1788e831ff'",",'Col':",COLUMN(BCDanhMucDauTu_06029!E38),",'Row':",ROW(BCDanhMucDauTu_06029!E38),",","'ColDynamic':",COLUMN(BCDanhMucDauTu_06029!E41),",","'RowDynamic':",ROW(BCDanhMucDauTu_06029!E41),",","'Format':'numberic'",",'Value':'",SUBSTITUTE(BCDanhMucDauTu_06029!E38,"'","\'"),"','TargetCode':''}")</f>
        <v>{'SheetId':'1deb9a6e-dc5a-4908-87cc-034ee9747e20','UId':'8088aec8-68fc-443f-8fce-4f1788e831ff','Col':5,'Row':38,'ColDynamic':5,'RowDynamic':41,'Format':'numberic','Value':'','TargetCode':''}</v>
      </c>
    </row>
    <row r="323" spans="1:1" x14ac:dyDescent="0.25">
      <c r="A323" t="str">
        <f>CONCATENATE("{'SheetId':'1deb9a6e-dc5a-4908-87cc-034ee9747e20'",",","'UId':'109895da-3858-4d8d-ab90-543bcf58b23e'",",'Col':",COLUMN(BCDanhMucDauTu_06029!F38),",'Row':",ROW(BCDanhMucDauTu_06029!F38),",","'ColDynamic':",COLUMN(BCDanhMucDauTu_06029!F41),",","'RowDynamic':",ROW(BCDanhMucDauTu_06029!F41),",","'Format':'numberic'",",'Value':'",SUBSTITUTE(BCDanhMucDauTu_06029!F38,"'","\'"),"','TargetCode':''}")</f>
        <v>{'SheetId':'1deb9a6e-dc5a-4908-87cc-034ee9747e20','UId':'109895da-3858-4d8d-ab90-543bcf58b23e','Col':6,'Row':38,'ColDynamic':6,'RowDynamic':41,'Format':'numberic','Value':'0','TargetCode':''}</v>
      </c>
    </row>
    <row r="324" spans="1:1" x14ac:dyDescent="0.25">
      <c r="A324" t="str">
        <f>CONCATENATE("{'SheetId':'1deb9a6e-dc5a-4908-87cc-034ee9747e20'",",","'UId':'b12319f9-b486-4e3c-968f-635c2693280b'",",'Col':",COLUMN(BCDanhMucDauTu_06029!G38),",'Row':",ROW(BCDanhMucDauTu_06029!G38),",","'ColDynamic':",COLUMN(BCDanhMucDauTu_06029!G41),",","'RowDynamic':",ROW(BCDanhMucDauTu_06029!G41),",","'Format':'numberic'",",'Value':'",SUBSTITUTE(BCDanhMucDauTu_06029!G38,"'","\'"),"','TargetCode':''}")</f>
        <v>{'SheetId':'1deb9a6e-dc5a-4908-87cc-034ee9747e20','UId':'b12319f9-b486-4e3c-968f-635c2693280b','Col':7,'Row':38,'ColDynamic':7,'RowDynamic':41,'Format':'numberic','Value':'0','TargetCode':''}</v>
      </c>
    </row>
    <row r="325" spans="1:1" x14ac:dyDescent="0.25">
      <c r="A325" t="str">
        <f>CONCATENATE("{'SheetId':'1deb9a6e-dc5a-4908-87cc-034ee9747e20'",",","'UId':'740ad2fc-8f8c-4571-bfbb-d73a204a23fa'",",'Col':",COLUMN(BCDanhMucDauTu_06029!D39),",'Row':",ROW(BCDanhMucDauTu_06029!D39),",","'Format':'numberic'",",'Value':'",SUBSTITUTE(BCDanhMucDauTu_06029!D39,"'","\'"),"','TargetCode':''}")</f>
        <v>{'SheetId':'1deb9a6e-dc5a-4908-87cc-034ee9747e20','UId':'740ad2fc-8f8c-4571-bfbb-d73a204a23fa','Col':4,'Row':39,'Format':'numberic','Value':'','TargetCode':''}</v>
      </c>
    </row>
    <row r="326" spans="1:1" x14ac:dyDescent="0.25">
      <c r="A326" t="str">
        <f>CONCATENATE("{'SheetId':'1deb9a6e-dc5a-4908-87cc-034ee9747e20'",",","'UId':'41643327-c3cb-4259-acbc-d10c8c939580'",",'Col':",COLUMN(BCDanhMucDauTu_06029!E39),",'Row':",ROW(BCDanhMucDauTu_06029!E39),",","'Format':'numberic'",",'Value':'",SUBSTITUTE(BCDanhMucDauTu_06029!E39,"'","\'"),"','TargetCode':''}")</f>
        <v>{'SheetId':'1deb9a6e-dc5a-4908-87cc-034ee9747e20','UId':'41643327-c3cb-4259-acbc-d10c8c939580','Col':5,'Row':39,'Format':'numberic','Value':'','TargetCode':''}</v>
      </c>
    </row>
    <row r="327" spans="1:1" x14ac:dyDescent="0.25">
      <c r="A327" t="str">
        <f>CONCATENATE("{'SheetId':'1deb9a6e-dc5a-4908-87cc-034ee9747e20'",",","'UId':'d007d564-0a98-45f4-94c4-a2e4056245bc'",",'Col':",COLUMN(BCDanhMucDauTu_06029!F39),",'Row':",ROW(BCDanhMucDauTu_06029!F39),",","'Format':'numberic'",",'Value':'",SUBSTITUTE(BCDanhMucDauTu_06029!F39,"'","\'"),"','TargetCode':''}")</f>
        <v>{'SheetId':'1deb9a6e-dc5a-4908-87cc-034ee9747e20','UId':'d007d564-0a98-45f4-94c4-a2e4056245bc','Col':6,'Row':39,'Format':'numberic','Value':'6158965360372','TargetCode':''}</v>
      </c>
    </row>
    <row r="328" spans="1:1" x14ac:dyDescent="0.25">
      <c r="A328" t="str">
        <f>CONCATENATE("{'SheetId':'1deb9a6e-dc5a-4908-87cc-034ee9747e20'",",","'UId':'87b8e950-d5f9-45b4-8cfb-d8108dd16f8f'",",'Col':",COLUMN(BCDanhMucDauTu_06029!G39),",'Row':",ROW(BCDanhMucDauTu_06029!G39),",","'Format':'numberic'",",'Value':'",SUBSTITUTE(BCDanhMucDauTu_06029!G39,"'","\'"),"','TargetCode':''}")</f>
        <v>{'SheetId':'1deb9a6e-dc5a-4908-87cc-034ee9747e20','UId':'87b8e950-d5f9-45b4-8cfb-d8108dd16f8f','Col':7,'Row':39,'Format':'numberic','Value':'0.623206657126848','TargetCode':''}</v>
      </c>
    </row>
    <row r="329" spans="1:1" x14ac:dyDescent="0.25">
      <c r="A329" t="str">
        <f>CONCATENATE("{'SheetId':'1deb9a6e-dc5a-4908-87cc-034ee9747e20'",",","'UId':'70e2406f-94eb-466f-8d09-837ad44a449c'",",'Col':",COLUMN(BCDanhMucDauTu_06029!D40),",'Row':",ROW(BCDanhMucDauTu_06029!D40),",","'Format':'numberic'",",'Value':'",SUBSTITUTE(BCDanhMucDauTu_06029!D40,"'","\'"),"','TargetCode':''}")</f>
        <v>{'SheetId':'1deb9a6e-dc5a-4908-87cc-034ee9747e20','UId':'70e2406f-94eb-466f-8d09-837ad44a449c','Col':4,'Row':40,'Format':'numberic','Value':'','TargetCode':''}</v>
      </c>
    </row>
    <row r="330" spans="1:1" x14ac:dyDescent="0.25">
      <c r="A330" t="str">
        <f>CONCATENATE("{'SheetId':'1deb9a6e-dc5a-4908-87cc-034ee9747e20'",",","'UId':'d0c68994-6723-45f4-a51b-ec4a1f1cb761'",",'Col':",COLUMN(BCDanhMucDauTu_06029!E40),",'Row':",ROW(BCDanhMucDauTu_06029!E40),",","'Format':'numberic'",",'Value':'",SUBSTITUTE(BCDanhMucDauTu_06029!E40,"'","\'"),"','TargetCode':''}")</f>
        <v>{'SheetId':'1deb9a6e-dc5a-4908-87cc-034ee9747e20','UId':'d0c68994-6723-45f4-a51b-ec4a1f1cb761','Col':5,'Row':40,'Format':'numberic','Value':'','TargetCode':''}</v>
      </c>
    </row>
    <row r="331" spans="1:1" x14ac:dyDescent="0.25">
      <c r="A331" t="str">
        <f>CONCATENATE("{'SheetId':'1deb9a6e-dc5a-4908-87cc-034ee9747e20'",",","'UId':'6c78638c-c601-49bf-a9e5-d48c4258eadd'",",'Col':",COLUMN(BCDanhMucDauTu_06029!F40),",'Row':",ROW(BCDanhMucDauTu_06029!F40),",","'Format':'numberic'",",'Value':'",SUBSTITUTE(BCDanhMucDauTu_06029!F40,"'","\'"),"','TargetCode':''}")</f>
        <v>{'SheetId':'1deb9a6e-dc5a-4908-87cc-034ee9747e20','UId':'6c78638c-c601-49bf-a9e5-d48c4258eadd','Col':6,'Row':40,'Format':'numberic','Value':'','TargetCode':''}</v>
      </c>
    </row>
    <row r="332" spans="1:1" x14ac:dyDescent="0.25">
      <c r="A332" t="str">
        <f>CONCATENATE("{'SheetId':'1deb9a6e-dc5a-4908-87cc-034ee9747e20'",",","'UId':'bb82eed3-a7c3-4954-be20-20a9717d4026'",",'Col':",COLUMN(BCDanhMucDauTu_06029!G40),",'Row':",ROW(BCDanhMucDauTu_06029!G40),",","'Format':'numberic'",",'Value':'",SUBSTITUTE(BCDanhMucDauTu_06029!G40,"'","\'"),"','TargetCode':''}")</f>
        <v>{'SheetId':'1deb9a6e-dc5a-4908-87cc-034ee9747e20','UId':'bb82eed3-a7c3-4954-be20-20a9717d4026','Col':7,'Row':40,'Format':'numberic','Value':'','TargetCode':''}</v>
      </c>
    </row>
    <row r="333" spans="1:1" x14ac:dyDescent="0.25">
      <c r="A333" t="str">
        <f>CONCATENATE("{'SheetId':'1deb9a6e-dc5a-4908-87cc-034ee9747e20'",",","'UId':'4fe6fd2f-049f-4c3b-a78b-58fd08d62d7d'",",'Col':",COLUMN(BCDanhMucDauTu_06029!A49),",'Row':",ROW(BCDanhMucDauTu_06029!A49),",","'ColDynamic':",COLUMN(BCDanhMucDauTu_06029!A52),",","'RowDynamic':",ROW(BCDanhMucDauTu_06029!A52),",","'Format':'numberic'",",'Value':'",SUBSTITUTE(BCDanhMucDauTu_06029!A49,"'","\'"),"','TargetCode':''}")</f>
        <v>{'SheetId':'1deb9a6e-dc5a-4908-87cc-034ee9747e20','UId':'4fe6fd2f-049f-4c3b-a78b-58fd08d62d7d','Col':1,'Row':49,'ColDynamic':1,'RowDynamic':52,'Format':'numberic','Value':' ','TargetCode':''}</v>
      </c>
    </row>
    <row r="334" spans="1:1" x14ac:dyDescent="0.25">
      <c r="A334" t="str">
        <f>CONCATENATE("{'SheetId':'1deb9a6e-dc5a-4908-87cc-034ee9747e20'",",","'UId':'21737fa5-5263-466a-9802-c554ec94ffeb'",",'Col':",COLUMN(BCDanhMucDauTu_06029!B49),",'Row':",ROW(BCDanhMucDauTu_06029!B49),",","'ColDynamic':",COLUMN(BCDanhMucDauTu_06029!B52),",","'RowDynamic':",ROW(BCDanhMucDauTu_06029!B52),",","'Format':'string'",",'Value':'",SUBSTITUTE(BCDanhMucDauTu_06029!B49,"'","\'"),"','TargetCode':''}")</f>
        <v>{'SheetId':'1deb9a6e-dc5a-4908-87cc-034ee9747e20','UId':'21737fa5-5263-466a-9802-c554ec94ffeb','Col':2,'Row':49,'ColDynamic':2,'RowDynamic':52,'Format':'string','Value':'Tổng','TargetCode':''}</v>
      </c>
    </row>
    <row r="335" spans="1:1" x14ac:dyDescent="0.25">
      <c r="A335" t="str">
        <f>CONCATENATE("{'SheetId':'1deb9a6e-dc5a-4908-87cc-034ee9747e20'",",","'UId':'b1780ae8-e3e9-4d68-b8e3-06dc22233b5c'",",'Col':",COLUMN(BCDanhMucDauTu_06029!C49),",'Row':",ROW(BCDanhMucDauTu_06029!C49),",","'ColDynamic':",COLUMN(BCDanhMucDauTu_06029!C52),",","'RowDynamic':",ROW(BCDanhMucDauTu_06029!C52),",","'Format':'numberic'",",'Value':'",SUBSTITUTE(BCDanhMucDauTu_06029!C49,"'","\'"),"','TargetCode':''}")</f>
        <v>{'SheetId':'1deb9a6e-dc5a-4908-87cc-034ee9747e20','UId':'b1780ae8-e3e9-4d68-b8e3-06dc22233b5c','Col':3,'Row':49,'ColDynamic':3,'RowDynamic':52,'Format':'numberic','Value':'2257','TargetCode':''}</v>
      </c>
    </row>
    <row r="336" spans="1:1" x14ac:dyDescent="0.25">
      <c r="A336" t="str">
        <f>CONCATENATE("{'SheetId':'1deb9a6e-dc5a-4908-87cc-034ee9747e20'",",","'UId':'fd0c415a-d2bc-42ee-b389-414f8400dae8'",",'Col':",COLUMN(BCDanhMucDauTu_06029!D49),",'Row':",ROW(BCDanhMucDauTu_06029!D49),",","'ColDynamic':",COLUMN(BCDanhMucDauTu_06029!D52),",","'RowDynamic':",ROW(BCDanhMucDauTu_06029!D52),",","'Format':'numberic'",",'Value':'",SUBSTITUTE(BCDanhMucDauTu_06029!D49,"'","\'"),"','TargetCode':''}")</f>
        <v>{'SheetId':'1deb9a6e-dc5a-4908-87cc-034ee9747e20','UId':'fd0c415a-d2bc-42ee-b389-414f8400dae8','Col':4,'Row':49,'ColDynamic':4,'RowDynamic':52,'Format':'numberic','Value':'','TargetCode':''}</v>
      </c>
    </row>
    <row r="337" spans="1:1" x14ac:dyDescent="0.25">
      <c r="A337" t="str">
        <f>CONCATENATE("{'SheetId':'1deb9a6e-dc5a-4908-87cc-034ee9747e20'",",","'UId':'816243e8-9c85-4ba1-805c-371f6b4844e4'",",'Col':",COLUMN(BCDanhMucDauTu_06029!E49),",'Row':",ROW(BCDanhMucDauTu_06029!E49),",","'ColDynamic':",COLUMN(BCDanhMucDauTu_06029!E52),",","'RowDynamic':",ROW(BCDanhMucDauTu_06029!E52),",","'Format':'numberic'",",'Value':'",SUBSTITUTE(BCDanhMucDauTu_06029!E49,"'","\'"),"','TargetCode':''}")</f>
        <v>{'SheetId':'1deb9a6e-dc5a-4908-87cc-034ee9747e20','UId':'816243e8-9c85-4ba1-805c-371f6b4844e4','Col':5,'Row':49,'ColDynamic':5,'RowDynamic':52,'Format':'numberic','Value':'','TargetCode':''}</v>
      </c>
    </row>
    <row r="338" spans="1:1" x14ac:dyDescent="0.25">
      <c r="A338" t="str">
        <f>CONCATENATE("{'SheetId':'1deb9a6e-dc5a-4908-87cc-034ee9747e20'",",","'UId':'2efa8183-1804-400f-919b-54e0d328e017'",",'Col':",COLUMN(BCDanhMucDauTu_06029!F49),",'Row':",ROW(BCDanhMucDauTu_06029!F49),",","'ColDynamic':",COLUMN(BCDanhMucDauTu_06029!F52),",","'RowDynamic':",ROW(BCDanhMucDauTu_06029!F52),",","'Format':'numberic'",",'Value':'",SUBSTITUTE(BCDanhMucDauTu_06029!F49,"'","\'"),"','TargetCode':''}")</f>
        <v>{'SheetId':'1deb9a6e-dc5a-4908-87cc-034ee9747e20','UId':'2efa8183-1804-400f-919b-54e0d328e017','Col':6,'Row':49,'ColDynamic':6,'RowDynamic':52,'Format':'numberic','Value':'590928626912','TargetCode':''}</v>
      </c>
    </row>
    <row r="339" spans="1:1" x14ac:dyDescent="0.25">
      <c r="A339" t="str">
        <f>CONCATENATE("{'SheetId':'1deb9a6e-dc5a-4908-87cc-034ee9747e20'",",","'UId':'890ca93f-4ffa-4063-bc4e-3ca8427d321f'",",'Col':",COLUMN(BCDanhMucDauTu_06029!G49),",'Row':",ROW(BCDanhMucDauTu_06029!G49),",","'ColDynamic':",COLUMN(BCDanhMucDauTu_06029!G52),",","'RowDynamic':",ROW(BCDanhMucDauTu_06029!G52),",","'Format':'numberic'",",'Value':'",SUBSTITUTE(BCDanhMucDauTu_06029!G49,"'","\'"),"','TargetCode':''}")</f>
        <v>{'SheetId':'1deb9a6e-dc5a-4908-87cc-034ee9747e20','UId':'890ca93f-4ffa-4063-bc4e-3ca8427d321f','Col':7,'Row':49,'ColDynamic':7,'RowDynamic':52,'Format':'numberic','Value':'0.0597942402059788','TargetCode':''}</v>
      </c>
    </row>
    <row r="340" spans="1:1" x14ac:dyDescent="0.25">
      <c r="A340" t="str">
        <f>CONCATENATE("{'SheetId':'1deb9a6e-dc5a-4908-87cc-034ee9747e20'",",","'UId':'df249e66-a9ea-45a2-9c76-d51aecb2379d'",",'Col':",COLUMN(BCDanhMucDauTu_06029!D50),",'Row':",ROW(BCDanhMucDauTu_06029!D50),",","'Format':'numberic'",",'Value':'",SUBSTITUTE(BCDanhMucDauTu_06029!D50,"'","\'"),"','TargetCode':''}")</f>
        <v>{'SheetId':'1deb9a6e-dc5a-4908-87cc-034ee9747e20','UId':'df249e66-a9ea-45a2-9c76-d51aecb2379d','Col':4,'Row':50,'Format':'numberic','Value':'','TargetCode':''}</v>
      </c>
    </row>
    <row r="341" spans="1:1" x14ac:dyDescent="0.25">
      <c r="A341" t="str">
        <f>CONCATENATE("{'SheetId':'1deb9a6e-dc5a-4908-87cc-034ee9747e20'",",","'UId':'a81df1b4-0c26-4bbd-9a9d-27dc4b538b2c'",",'Col':",COLUMN(BCDanhMucDauTu_06029!E50),",'Row':",ROW(BCDanhMucDauTu_06029!E50),",","'Format':'numberic'",",'Value':'",SUBSTITUTE(BCDanhMucDauTu_06029!E50,"'","\'"),"','TargetCode':''}")</f>
        <v>{'SheetId':'1deb9a6e-dc5a-4908-87cc-034ee9747e20','UId':'a81df1b4-0c26-4bbd-9a9d-27dc4b538b2c','Col':5,'Row':50,'Format':'numberic','Value':'','TargetCode':''}</v>
      </c>
    </row>
    <row r="342" spans="1:1" x14ac:dyDescent="0.25">
      <c r="A342" t="str">
        <f>CONCATENATE("{'SheetId':'1deb9a6e-dc5a-4908-87cc-034ee9747e20'",",","'UId':'4a9e3616-ca24-464d-b5e2-89b07d4dab94'",",'Col':",COLUMN(BCDanhMucDauTu_06029!F50),",'Row':",ROW(BCDanhMucDauTu_06029!F50),",","'Format':'numberic'",",'Value':'",SUBSTITUTE(BCDanhMucDauTu_06029!F50,"'","\'"),"','TargetCode':''}")</f>
        <v>{'SheetId':'1deb9a6e-dc5a-4908-87cc-034ee9747e20','UId':'4a9e3616-ca24-464d-b5e2-89b07d4dab94','Col':6,'Row':50,'Format':'numberic','Value':'','TargetCode':''}</v>
      </c>
    </row>
    <row r="343" spans="1:1" x14ac:dyDescent="0.25">
      <c r="A343" t="str">
        <f>CONCATENATE("{'SheetId':'1deb9a6e-dc5a-4908-87cc-034ee9747e20'",",","'UId':'4cbb5dbb-7a56-4367-b451-172c5d9fc088'",",'Col':",COLUMN(BCDanhMucDauTu_06029!G50),",'Row':",ROW(BCDanhMucDauTu_06029!G50),",","'Format':'numberic'",",'Value':'",SUBSTITUTE(BCDanhMucDauTu_06029!G50,"'","\'"),"','TargetCode':''}")</f>
        <v>{'SheetId':'1deb9a6e-dc5a-4908-87cc-034ee9747e20','UId':'4cbb5dbb-7a56-4367-b451-172c5d9fc088','Col':7,'Row':50,'Format':'numberic','Value':'','TargetCode':''}</v>
      </c>
    </row>
    <row r="344" spans="1:1" x14ac:dyDescent="0.25">
      <c r="A344" t="str">
        <f>CONCATENATE("{'SheetId':'1deb9a6e-dc5a-4908-87cc-034ee9747e20'",",","'UId':'70357de6-0706-48a2-a361-da95bcaa1827'",",'Col':",COLUMN(BCDanhMucDauTu_06029!D51),",'Row':",ROW(BCDanhMucDauTu_06029!D51),",","'Format':'numberic'",",'Value':'",SUBSTITUTE(BCDanhMucDauTu_06029!D51,"'","\'"),"','TargetCode':''}")</f>
        <v>{'SheetId':'1deb9a6e-dc5a-4908-87cc-034ee9747e20','UId':'70357de6-0706-48a2-a361-da95bcaa1827','Col':4,'Row':51,'Format':'numberic','Value':'','TargetCode':''}</v>
      </c>
    </row>
    <row r="345" spans="1:1" x14ac:dyDescent="0.25">
      <c r="A345" t="str">
        <f>CONCATENATE("{'SheetId':'1deb9a6e-dc5a-4908-87cc-034ee9747e20'",",","'UId':'4f148c59-190d-4dad-aff9-126f4ce81c6d'",",'Col':",COLUMN(BCDanhMucDauTu_06029!E51),",'Row':",ROW(BCDanhMucDauTu_06029!E51),",","'Format':'numberic'",",'Value':'",SUBSTITUTE(BCDanhMucDauTu_06029!E51,"'","\'"),"','TargetCode':''}")</f>
        <v>{'SheetId':'1deb9a6e-dc5a-4908-87cc-034ee9747e20','UId':'4f148c59-190d-4dad-aff9-126f4ce81c6d','Col':5,'Row':51,'Format':'numberic','Value':'','TargetCode':''}</v>
      </c>
    </row>
    <row r="346" spans="1:1" x14ac:dyDescent="0.25">
      <c r="A346" t="str">
        <f>CONCATENATE("{'SheetId':'1deb9a6e-dc5a-4908-87cc-034ee9747e20'",",","'UId':'6ba9d2bf-7322-4bb6-be73-05a728f53c5a'",",'Col':",COLUMN(BCDanhMucDauTu_06029!F51),",'Row':",ROW(BCDanhMucDauTu_06029!F51),",","'Format':'numberic'",",'Value':'",SUBSTITUTE(BCDanhMucDauTu_06029!F51,"'","\'"),"','TargetCode':''}")</f>
        <v>{'SheetId':'1deb9a6e-dc5a-4908-87cc-034ee9747e20','UId':'6ba9d2bf-7322-4bb6-be73-05a728f53c5a','Col':6,'Row':51,'Format':'numberic','Value':'695364530844','TargetCode':''}</v>
      </c>
    </row>
    <row r="347" spans="1:1" x14ac:dyDescent="0.25">
      <c r="A347" t="str">
        <f>CONCATENATE("{'SheetId':'1deb9a6e-dc5a-4908-87cc-034ee9747e20'",",","'UId':'cad08826-aed0-458d-a3df-563ee1ca2782'",",'Col':",COLUMN(BCDanhMucDauTu_06029!G51),",'Row':",ROW(BCDanhMucDauTu_06029!G51),",","'Format':'numberic'",",'Value':'",SUBSTITUTE(BCDanhMucDauTu_06029!G51,"'","\'"),"','TargetCode':''}")</f>
        <v>{'SheetId':'1deb9a6e-dc5a-4908-87cc-034ee9747e20','UId':'cad08826-aed0-458d-a3df-563ee1ca2782','Col':7,'Row':51,'Format':'numberic','Value':'0.0703617863383622','TargetCode':''}</v>
      </c>
    </row>
    <row r="348" spans="1:1" x14ac:dyDescent="0.25">
      <c r="A348" t="str">
        <f>CONCATENATE("{'SheetId':'1deb9a6e-dc5a-4908-87cc-034ee9747e20'",",","'UId':'26452794-e0d2-44f2-8c51-7f5465fbf4cf'",",'Col':",COLUMN(BCDanhMucDauTu_06029!A55),",'Row':",ROW(BCDanhMucDauTu_06029!A55),",","'ColDynamic':",COLUMN(BCDanhMucDauTu_06029!A50),",","'RowDynamic':",ROW(BCDanhMucDauTu_06029!A50),",","'Format':'string'",",'Value':'",SUBSTITUTE(BCDanhMucDauTu_06029!A55,"'","\'"),"','TargetCode':''}")</f>
        <v>{'SheetId':'1deb9a6e-dc5a-4908-87cc-034ee9747e20','UId':'26452794-e0d2-44f2-8c51-7f5465fbf4cf','Col':1,'Row':55,'ColDynamic':1,'RowDynamic':50,'Format':'string','Value':' ','TargetCode':''}</v>
      </c>
    </row>
    <row r="349" spans="1:1" x14ac:dyDescent="0.25">
      <c r="A349" t="str">
        <f>CONCATENATE("{'SheetId':'1deb9a6e-dc5a-4908-87cc-034ee9747e20'",",","'UId':'9b14eff9-5e45-4cf1-9494-0604b89ed28b'",",'Col':",COLUMN(BCDanhMucDauTu_06029!B55),",'Row':",ROW(BCDanhMucDauTu_06029!B55),",","'ColDynamic':",COLUMN(BCDanhMucDauTu_06029!B50),",","'RowDynamic':",ROW(BCDanhMucDauTu_06029!B50),",","'Format':'string'",",'Value':'",SUBSTITUTE(BCDanhMucDauTu_06029!B55,"'","\'"),"','TargetCode':''}")</f>
        <v>{'SheetId':'1deb9a6e-dc5a-4908-87cc-034ee9747e20','UId':'9b14eff9-5e45-4cf1-9494-0604b89ed28b','Col':2,'Row':55,'ColDynamic':2,'RowDynamic':50,'Format':'string','Value':'Tiền gửi ngân hàng','TargetCode':''}</v>
      </c>
    </row>
    <row r="350" spans="1:1" x14ac:dyDescent="0.25">
      <c r="A350" t="str">
        <f>CONCATENATE("{'SheetId':'1deb9a6e-dc5a-4908-87cc-034ee9747e20'",",","'UId':'8d66f097-23e3-4ef9-8131-e5ac52c6b32f'",",'Col':",COLUMN(BCDanhMucDauTu_06029!C55),",'Row':",ROW(BCDanhMucDauTu_06029!C55),",","'ColDynamic':",COLUMN(BCDanhMucDauTu_06029!C50),",","'RowDynamic':",ROW(BCDanhMucDauTu_06029!C50),",","'Format':'string'",",'Value':'",SUBSTITUTE(BCDanhMucDauTu_06029!C55,"'","\'"),"','TargetCode':''}")</f>
        <v>{'SheetId':'1deb9a6e-dc5a-4908-87cc-034ee9747e20','UId':'8d66f097-23e3-4ef9-8131-e5ac52c6b32f','Col':3,'Row':55,'ColDynamic':3,'RowDynamic':50,'Format':'string','Value':'2260','TargetCode':''}</v>
      </c>
    </row>
    <row r="351" spans="1:1" x14ac:dyDescent="0.25">
      <c r="A351" t="str">
        <f>CONCATENATE("{'SheetId':'1deb9a6e-dc5a-4908-87cc-034ee9747e20'",",","'UId':'ead9614a-658c-4220-bedf-ca1bfba113ca'",",'Col':",COLUMN(BCDanhMucDauTu_06029!D55),",'Row':",ROW(BCDanhMucDauTu_06029!D55),",","'ColDynamic':",COLUMN(BCDanhMucDauTu_06029!D50),",","'RowDynamic':",ROW(BCDanhMucDauTu_06029!D50),",","'Format':'numberic'",",'Value':'",SUBSTITUTE(BCDanhMucDauTu_06029!D55,"'","\'"),"','TargetCode':''}")</f>
        <v>{'SheetId':'1deb9a6e-dc5a-4908-87cc-034ee9747e20','UId':'ead9614a-658c-4220-bedf-ca1bfba113ca','Col':4,'Row':55,'ColDynamic':4,'RowDynamic':50,'Format':'numberic','Value':'','TargetCode':''}</v>
      </c>
    </row>
    <row r="352" spans="1:1" x14ac:dyDescent="0.25">
      <c r="A352" t="str">
        <f>CONCATENATE("{'SheetId':'1deb9a6e-dc5a-4908-87cc-034ee9747e20'",",","'UId':'4fdfc09c-5e5b-40ad-b617-c48d140e6fbc'",",'Col':",COLUMN(BCDanhMucDauTu_06029!E55),",'Row':",ROW(BCDanhMucDauTu_06029!E55),",","'ColDynamic':",COLUMN(BCDanhMucDauTu_06029!E50),",","'RowDynamic':",ROW(BCDanhMucDauTu_06029!E50),",","'Format':'numberic'",",'Value':'",SUBSTITUTE(BCDanhMucDauTu_06029!E55,"'","\'"),"','TargetCode':''}")</f>
        <v>{'SheetId':'1deb9a6e-dc5a-4908-87cc-034ee9747e20','UId':'4fdfc09c-5e5b-40ad-b617-c48d140e6fbc','Col':5,'Row':55,'ColDynamic':5,'RowDynamic':50,'Format':'numberic','Value':'','TargetCode':''}</v>
      </c>
    </row>
    <row r="353" spans="1:1" x14ac:dyDescent="0.25">
      <c r="A353" t="str">
        <f>CONCATENATE("{'SheetId':'1deb9a6e-dc5a-4908-87cc-034ee9747e20'",",","'UId':'ba8351a8-8ef9-4c39-b20c-9e499c7302c4'",",'Col':",COLUMN(BCDanhMucDauTu_06029!F55),",'Row':",ROW(BCDanhMucDauTu_06029!F55),",","'ColDynamic':",COLUMN(BCDanhMucDauTu_06029!F50),",","'RowDynamic':",ROW(BCDanhMucDauTu_06029!F50),",","'Format':'numberic'",",'Value':'",SUBSTITUTE(BCDanhMucDauTu_06029!F55,"'","\'"),"','TargetCode':''}")</f>
        <v>{'SheetId':'1deb9a6e-dc5a-4908-87cc-034ee9747e20','UId':'ba8351a8-8ef9-4c39-b20c-9e499c7302c4','Col':6,'Row':55,'ColDynamic':6,'RowDynamic':50,'Format':'numberic','Value':'500000000000','TargetCode':''}</v>
      </c>
    </row>
    <row r="354" spans="1:1" x14ac:dyDescent="0.25">
      <c r="A354" t="str">
        <f>CONCATENATE("{'SheetId':'1deb9a6e-dc5a-4908-87cc-034ee9747e20'",",","'UId':'20aec549-2649-4108-8c50-4ff697541fea'",",'Col':",COLUMN(BCDanhMucDauTu_06029!G55),",'Row':",ROW(BCDanhMucDauTu_06029!G55),",","'ColDynamic':",COLUMN(BCDanhMucDauTu_06029!G50),",","'RowDynamic':",ROW(BCDanhMucDauTu_06029!G50),",","'Format':'numberic'",",'Value':'",SUBSTITUTE(BCDanhMucDauTu_06029!G55,"'","\'"),"','TargetCode':''}")</f>
        <v>{'SheetId':'1deb9a6e-dc5a-4908-87cc-034ee9747e20','UId':'20aec549-2649-4108-8c50-4ff697541fea','Col':7,'Row':55,'ColDynamic':7,'RowDynamic':50,'Format':'numberic','Value':'0.0505934536616071','TargetCode':''}</v>
      </c>
    </row>
    <row r="355" spans="1:1" x14ac:dyDescent="0.25">
      <c r="A355" t="str">
        <f>CONCATENATE("{'SheetId':'1deb9a6e-dc5a-4908-87cc-034ee9747e20'",",","'UId':'c94d94d7-01a6-4c24-95e6-4f83c62d0567'",",'Col':",COLUMN(BCDanhMucDauTu_06029!A57),",'Row':",ROW(BCDanhMucDauTu_06029!A57),",","'ColDynamic':",COLUMN(BCDanhMucDauTu_06029!A52),",","'RowDynamic':",ROW(BCDanhMucDauTu_06029!A52),",","'Format':'string'",",'Value':'",SUBSTITUTE(BCDanhMucDauTu_06029!A57,"'","\'"),"','TargetCode':''}")</f>
        <v>{'SheetId':'1deb9a6e-dc5a-4908-87cc-034ee9747e20','UId':'c94d94d7-01a6-4c24-95e6-4f83c62d0567','Col':1,'Row':57,'ColDynamic':1,'RowDynamic':52,'Format':'string','Value':' ','TargetCode':''}</v>
      </c>
    </row>
    <row r="356" spans="1:1" x14ac:dyDescent="0.25">
      <c r="A356" t="str">
        <f>CONCATENATE("{'SheetId':'1deb9a6e-dc5a-4908-87cc-034ee9747e20'",",","'UId':'333b59bf-d7bf-4903-a769-681773c5c1d6'",",'Col':",COLUMN(BCDanhMucDauTu_06029!B57),",'Row':",ROW(BCDanhMucDauTu_06029!B57),",","'ColDynamic':",COLUMN(BCDanhMucDauTu_06029!B52),",","'RowDynamic':",ROW(BCDanhMucDauTu_06029!B52),",","'Format':'string'",",'Value':'",SUBSTITUTE(BCDanhMucDauTu_06029!B57,"'","\'"),"','TargetCode':''}")</f>
        <v>{'SheetId':'1deb9a6e-dc5a-4908-87cc-034ee9747e20','UId':'333b59bf-d7bf-4903-a769-681773c5c1d6','Col':2,'Row':57,'ColDynamic':2,'RowDynamic':52,'Format':'string','Value':'','TargetCode':''}</v>
      </c>
    </row>
    <row r="357" spans="1:1" x14ac:dyDescent="0.25">
      <c r="A357" t="str">
        <f>CONCATENATE("{'SheetId':'1deb9a6e-dc5a-4908-87cc-034ee9747e20'",",","'UId':'70dcb08c-d0c0-43e8-87c7-cb83b1736902'",",'Col':",COLUMN(BCDanhMucDauTu_06029!C57),",'Row':",ROW(BCDanhMucDauTu_06029!C57),",","'ColDynamic':",COLUMN(BCDanhMucDauTu_06029!C52),",","'RowDynamic':",ROW(BCDanhMucDauTu_06029!C52),",","'Format':'string'",",'Value':'",SUBSTITUTE(BCDanhMucDauTu_06029!C57,"'","\'"),"','TargetCode':''}")</f>
        <v>{'SheetId':'1deb9a6e-dc5a-4908-87cc-034ee9747e20','UId':'70dcb08c-d0c0-43e8-87c7-cb83b1736902','Col':3,'Row':57,'ColDynamic':3,'RowDynamic':52,'Format':'string','Value':'','TargetCode':''}</v>
      </c>
    </row>
    <row r="358" spans="1:1" x14ac:dyDescent="0.25">
      <c r="A358" t="str">
        <f>CONCATENATE("{'SheetId':'1deb9a6e-dc5a-4908-87cc-034ee9747e20'",",","'UId':'b98b0710-edbe-464f-91cc-a50943b92e53'",",'Col':",COLUMN(BCDanhMucDauTu_06029!D57),",'Row':",ROW(BCDanhMucDauTu_06029!D57),",","'ColDynamic':",COLUMN(BCDanhMucDauTu_06029!D52),",","'RowDynamic':",ROW(BCDanhMucDauTu_06029!D52),",","'Format':'numberic'",",'Value':'",SUBSTITUTE(BCDanhMucDauTu_06029!D57,"'","\'"),"','TargetCode':''}")</f>
        <v>{'SheetId':'1deb9a6e-dc5a-4908-87cc-034ee9747e20','UId':'b98b0710-edbe-464f-91cc-a50943b92e53','Col':4,'Row':57,'ColDynamic':4,'RowDynamic':52,'Format':'numberic','Value':' ','TargetCode':''}</v>
      </c>
    </row>
    <row r="359" spans="1:1" x14ac:dyDescent="0.25">
      <c r="A359" t="str">
        <f>CONCATENATE("{'SheetId':'1deb9a6e-dc5a-4908-87cc-034ee9747e20'",",","'UId':'1e5e338d-e8d3-484c-a931-f154e681f9d1'",",'Col':",COLUMN(BCDanhMucDauTu_06029!E57),",'Row':",ROW(BCDanhMucDauTu_06029!E57),",","'ColDynamic':",COLUMN(BCDanhMucDauTu_06029!E52),",","'RowDynamic':",ROW(BCDanhMucDauTu_06029!E52),",","'Format':'numberic'",",'Value':'",SUBSTITUTE(BCDanhMucDauTu_06029!E57,"'","\'"),"','TargetCode':''}")</f>
        <v>{'SheetId':'1deb9a6e-dc5a-4908-87cc-034ee9747e20','UId':'1e5e338d-e8d3-484c-a931-f154e681f9d1','Col':5,'Row':57,'ColDynamic':5,'RowDynamic':52,'Format':'numberic','Value':' ','TargetCode':''}</v>
      </c>
    </row>
    <row r="360" spans="1:1" x14ac:dyDescent="0.25">
      <c r="A360" t="str">
        <f>CONCATENATE("{'SheetId':'1deb9a6e-dc5a-4908-87cc-034ee9747e20'",",","'UId':'f0171a12-b46c-408e-9769-0674783f4494'",",'Col':",COLUMN(BCDanhMucDauTu_06029!F57),",'Row':",ROW(BCDanhMucDauTu_06029!F57),",","'ColDynamic':",COLUMN(BCDanhMucDauTu_06029!F52),",","'RowDynamic':",ROW(BCDanhMucDauTu_06029!F52),",","'Format':'numberic'",",'Value':'",SUBSTITUTE(BCDanhMucDauTu_06029!F57,"'","\'"),"','TargetCode':''}")</f>
        <v>{'SheetId':'1deb9a6e-dc5a-4908-87cc-034ee9747e20','UId':'f0171a12-b46c-408e-9769-0674783f4494','Col':6,'Row':57,'ColDynamic':6,'RowDynamic':52,'Format':'numberic','Value':' ','TargetCode':''}</v>
      </c>
    </row>
    <row r="361" spans="1:1" x14ac:dyDescent="0.25">
      <c r="A361" t="str">
        <f>CONCATENATE("{'SheetId':'1deb9a6e-dc5a-4908-87cc-034ee9747e20'",",","'UId':'123dfcbf-9d8f-4865-9abd-67aef0fb2ded'",",'Col':",COLUMN(BCDanhMucDauTu_06029!G57),",'Row':",ROW(BCDanhMucDauTu_06029!G57),",","'ColDynamic':",COLUMN(BCDanhMucDauTu_06029!G52),",","'RowDynamic':",ROW(BCDanhMucDauTu_06029!G52),",","'Format':'numberic'",",'Value':'",SUBSTITUTE(BCDanhMucDauTu_06029!G57,"'","\'"),"','TargetCode':''}")</f>
        <v>{'SheetId':'1deb9a6e-dc5a-4908-87cc-034ee9747e20','UId':'123dfcbf-9d8f-4865-9abd-67aef0fb2ded','Col':7,'Row':57,'ColDynamic':7,'RowDynamic':52,'Format':'numberic','Value':' ','TargetCode':''}</v>
      </c>
    </row>
    <row r="362" spans="1:1" x14ac:dyDescent="0.25">
      <c r="A362" t="str">
        <f>CONCATENATE("{'SheetId':'1deb9a6e-dc5a-4908-87cc-034ee9747e20'",",","'UId':'61c7d7e9-4c4a-4062-8012-4877345d4ca2'",",'Col':",COLUMN(BCDanhMucDauTu_06029!D59),",'Row':",ROW(BCDanhMucDauTu_06029!D59),",","'Format':'numberic'",",'Value':'",SUBSTITUTE(BCDanhMucDauTu_06029!D59,"'","\'"),"','TargetCode':''}")</f>
        <v>{'SheetId':'1deb9a6e-dc5a-4908-87cc-034ee9747e20','UId':'61c7d7e9-4c4a-4062-8012-4877345d4ca2','Col':4,'Row':59,'Format':'numberic','Value':'','TargetCode':''}</v>
      </c>
    </row>
    <row r="363" spans="1:1" x14ac:dyDescent="0.25">
      <c r="A363" t="str">
        <f>CONCATENATE("{'SheetId':'1deb9a6e-dc5a-4908-87cc-034ee9747e20'",",","'UId':'55eb1cfc-48db-45d7-badc-9126702dbaca'",",'Col':",COLUMN(BCDanhMucDauTu_06029!E59),",'Row':",ROW(BCDanhMucDauTu_06029!E59),",","'Format':'numberic'",",'Value':'",SUBSTITUTE(BCDanhMucDauTu_06029!E59,"'","\'"),"','TargetCode':''}")</f>
        <v>{'SheetId':'1deb9a6e-dc5a-4908-87cc-034ee9747e20','UId':'55eb1cfc-48db-45d7-badc-9126702dbaca','Col':5,'Row':59,'Format':'numberic','Value':'','TargetCode':''}</v>
      </c>
    </row>
    <row r="364" spans="1:1" x14ac:dyDescent="0.25">
      <c r="A364" t="str">
        <f>CONCATENATE("{'SheetId':'1deb9a6e-dc5a-4908-87cc-034ee9747e20'",",","'UId':'0b0a71cf-8b1c-4a88-a170-2b7251d20ffa'",",'Col':",COLUMN(BCDanhMucDauTu_06029!F59),",'Row':",ROW(BCDanhMucDauTu_06029!F59),",","'Format':'numberic'",",'Value':'",SUBSTITUTE(BCDanhMucDauTu_06029!F59,"'","\'"),"','TargetCode':''}")</f>
        <v>{'SheetId':'1deb9a6e-dc5a-4908-87cc-034ee9747e20','UId':'0b0a71cf-8b1c-4a88-a170-2b7251d20ffa','Col':6,'Row':59,'Format':'numberic','Value':'3132807504973','TargetCode':''}</v>
      </c>
    </row>
    <row r="365" spans="1:1" x14ac:dyDescent="0.25">
      <c r="A365" t="str">
        <f>CONCATENATE("{'SheetId':'1deb9a6e-dc5a-4908-87cc-034ee9747e20'",",","'UId':'3ec63538-3a98-477e-b957-0e4550274988'",",'Col':",COLUMN(BCDanhMucDauTu_06029!G59),",'Row':",ROW(BCDanhMucDauTu_06029!G59),",","'Format':'numberic'",",'Value':'",SUBSTITUTE(BCDanhMucDauTu_06029!G59,"'","\'"),"','TargetCode':''}")</f>
        <v>{'SheetId':'1deb9a6e-dc5a-4908-87cc-034ee9747e20','UId':'3ec63538-3a98-477e-b957-0e4550274988','Col':7,'Row':59,'Format':'numberic','Value':'0.316999102667173','TargetCode':''}</v>
      </c>
    </row>
    <row r="366" spans="1:1" x14ac:dyDescent="0.25">
      <c r="A366" t="str">
        <f>CONCATENATE("{'SheetId':'1deb9a6e-dc5a-4908-87cc-034ee9747e20'",",","'UId':'b7e2b881-7166-4008-81ef-36fa655ba0d3'",",'Col':",COLUMN(BCDanhMucDauTu_06029!D60),",'Row':",ROW(BCDanhMucDauTu_06029!D60),",","'Format':'numberic'",",'Value':'",SUBSTITUTE(BCDanhMucDauTu_06029!D60,"'","\'"),"','TargetCode':''}")</f>
        <v>{'SheetId':'1deb9a6e-dc5a-4908-87cc-034ee9747e20','UId':'b7e2b881-7166-4008-81ef-36fa655ba0d3','Col':4,'Row':60,'Format':'numberic','Value':'','TargetCode':''}</v>
      </c>
    </row>
    <row r="367" spans="1:1" x14ac:dyDescent="0.25">
      <c r="A367" t="str">
        <f>CONCATENATE("{'SheetId':'1deb9a6e-dc5a-4908-87cc-034ee9747e20'",",","'UId':'b0198f8c-cffe-4d00-9816-22e0fa96124d'",",'Col':",COLUMN(BCDanhMucDauTu_06029!E60),",'Row':",ROW(BCDanhMucDauTu_06029!E60),",","'Format':'numberic'",",'Value':'",SUBSTITUTE(BCDanhMucDauTu_06029!E60,"'","\'"),"','TargetCode':''}")</f>
        <v>{'SheetId':'1deb9a6e-dc5a-4908-87cc-034ee9747e20','UId':'b0198f8c-cffe-4d00-9816-22e0fa96124d','Col':5,'Row':60,'Format':'numberic','Value':'','TargetCode':''}</v>
      </c>
    </row>
    <row r="368" spans="1:1" x14ac:dyDescent="0.25">
      <c r="A368" t="str">
        <f>CONCATENATE("{'SheetId':'1deb9a6e-dc5a-4908-87cc-034ee9747e20'",",","'UId':'2a23d1c5-766a-4746-bd88-93015d1e4053'",",'Col':",COLUMN(BCDanhMucDauTu_06029!F60),",'Row':",ROW(BCDanhMucDauTu_06029!F60),",","'Format':'numberic'",",'Value':'",SUBSTITUTE(BCDanhMucDauTu_06029!F60,"'","\'"),"','TargetCode':''}")</f>
        <v>{'SheetId':'1deb9a6e-dc5a-4908-87cc-034ee9747e20','UId':'2a23d1c5-766a-4746-bd88-93015d1e4053','Col':6,'Row':60,'Format':'numberic','Value':'9882701492257','TargetCode':''}</v>
      </c>
    </row>
    <row r="369" spans="1:1" x14ac:dyDescent="0.25">
      <c r="A369" t="str">
        <f>CONCATENATE("{'SheetId':'1deb9a6e-dc5a-4908-87cc-034ee9747e20'",",","'UId':'ca227d64-7ddf-4c5b-94c2-f07049f1a645'",",'Col':",COLUMN(BCDanhMucDauTu_06029!G60),",'Row':",ROW(BCDanhMucDauTu_06029!G60),",","'Format':'numberic'",",'Value':'",SUBSTITUTE(BCDanhMucDauTu_06029!G60,"'","\'"),"','TargetCode':''}")</f>
        <v>{'SheetId':'1deb9a6e-dc5a-4908-87cc-034ee9747e20','UId':'ca227d64-7ddf-4c5b-94c2-f07049f1a645','Col':7,'Row':60,'Format':'numberic','Value':'1','TargetCode':''}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{'SheetId':'eea37401-614e-480f-bf0c-66e62a21c940','UId':'8fe4c321-a5c4-4a50-a26e-af5571876426','Col':4,'Row':3,'Format':'numberic','Value':'0.0120994144489419','TargetCode':''}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{'SheetId':'eea37401-614e-480f-bf0c-66e62a21c940','UId':'e505df99-52a5-4046-b588-70e17a64bc04','Col':5,'Row':3,'Format':'numberic','Value':'0.0120994441939303','TargetCode':''}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{'SheetId':'eea37401-614e-480f-bf0c-66e62a21c940','UId':'906b49c2-3105-44f5-a32d-07590223a8f2','Col':4,'Row':4,'Format':'numberic','Value':'0.000688971376167467','TargetCode':''}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{'SheetId':'eea37401-614e-480f-bf0c-66e62a21c940','UId':'1292eb8e-a778-4ce5-ab53-509a4c8a9832','Col':5,'Row':4,'Format':'numberic','Value':'0.000699189854133993','TargetCode':''}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{'SheetId':'eea37401-614e-480f-bf0c-66e62a21c940','UId':'043b7f89-a817-4764-b06f-cc2a71ce03b0','Col':4,'Row':5,'Format':'numberic','Value':'0.000474505031632956','TargetCode':''}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{'SheetId':'eea37401-614e-480f-bf0c-66e62a21c940','UId':'99e0f9cc-8606-43f9-8ce6-a58dc892af79','Col':5,'Row':5,'Format':'numberic','Value':'0.000471111027009066','TargetCode':''}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{'SheetId':'eea37401-614e-480f-bf0c-66e62a21c940','UId':'5a5a30c0-7249-46cc-a3d5-6518c7410f2b','Col':4,'Row':6,'Format':'numberic','Value':'2.31117021872319E-05','TargetCode':''}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{'SheetId':'eea37401-614e-480f-bf0c-66e62a21c940','UId':'b6bb9469-63ab-4fda-88bd-7b1865b669bf','Col':5,'Row':6,'Format':'numberic','Value':'1.68436886472547E-05','TargetCode':''}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{'SheetId':'eea37401-614e-480f-bf0c-66e62a21c940','UId':'e3f08122-3427-41af-b11b-1a46844a64fc','Col':4,'Row':9,'Format':'numberic','Value':'5.86166356281447E-05','TargetCode':''}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{'SheetId':'eea37401-614e-480f-bf0c-66e62a21c940','UId':'9e68654a-171d-4fbe-8c69-6a6d18753f97','Col':5,'Row':9,'Format':'numberic','Value':'5.17130795581874E-05','TargetCode':''}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{'SheetId':'eea37401-614e-480f-bf0c-66e62a21c940','UId':'01528f3a-d80f-403f-9e7e-01c54429c341','Col':4,'Row':10,'Format':'numberic','Value':'0.0134979875831224','TargetCode':''}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{'SheetId':'eea37401-614e-480f-bf0c-66e62a21c940','UId':'2e9dd82c-3e13-4dfb-9508-7eb62f82b7a5','Col':5,'Row':10,'Format':'numberic','Value':'0.0135464192395493','TargetCode':''}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{'SheetId':'eea37401-614e-480f-bf0c-66e62a21c940','UId':'e04710a4-564b-4804-a3c9-8b96b736ccd0','Col':4,'Row':11,'Format':'numberic','Value':'1.6386381562327','TargetCode':''}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{'SheetId':'eea37401-614e-480f-bf0c-66e62a21c940','UId':'0421496e-49be-42f6-bd5e-4ff79e46d605','Col':5,'Row':11,'Format':'numberic','Value':'1.37640480189773','TargetCode':''}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{'SheetId':'eea37401-614e-480f-bf0c-66e62a21c940','UId':'759e81e7-6be1-448f-8880-c7fb179e0f97','Col':4,'Row':14,'Format':'numberic','Value':'6649970129200','TargetCode':''}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{'SheetId':'eea37401-614e-480f-bf0c-66e62a21c940','UId':'d55f381c-544c-4c22-a6c9-f44d9ae2c1ab','Col':5,'Row':14,'Format':'numberic','Value':'6811367258600','TargetCode':''}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{'SheetId':'eea37401-614e-480f-bf0c-66e62a21c940','UId':'5b9de7f0-70a7-42bf-94c8-d94c81c70e42','Col':4,'Row':15,'Format':'numberic','Value':'6649970129200','TargetCode':''}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{'SheetId':'eea37401-614e-480f-bf0c-66e62a21c940','UId':'85d68133-b410-4986-a2ae-00da0ca256bd','Col':5,'Row':15,'Format':'numberic','Value':'6811367258600','TargetCode':''}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{'SheetId':'eea37401-614e-480f-bf0c-66e62a21c940','UId':'31f6ac2c-5e3e-4a12-b200-cf5f834a027b','Col':4,'Row':16,'Format':'numberic','Value':'664997012.92','TargetCode':''}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{'SheetId':'eea37401-614e-480f-bf0c-66e62a21c940','UId':'e12c39c4-7956-414a-b632-d0af1c2ab599','Col':5,'Row':16,'Format':'numberic','Value':'681136725.86','TargetCode':''}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{'SheetId':'eea37401-614e-480f-bf0c-66e62a21c940','UId':'b08c24e4-4516-482b-a697-9d62ff87afcf','Col':4,'Row':17,'Format':'numberic','Value':'-1741595998300','TargetCode':''}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{'SheetId':'eea37401-614e-480f-bf0c-66e62a21c940','UId':'a7ccfa80-7e7d-4308-b36d-abc719c80bf3','Col':5,'Row':17,'Format':'numberic','Value':'-161397129400','TargetCode':''}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{'SheetId':'eea37401-614e-480f-bf0c-66e62a21c940','UId':'e8ec4ef9-08e4-4e39-8477-ae21a99e8959','Col':4,'Row':18,'Format':'numberic','Value':'109477954.12','TargetCode':''}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{'SheetId':'eea37401-614e-480f-bf0c-66e62a21c940','UId':'dde8a5b2-e9c7-4f1b-a63c-0174479280ef','Col':5,'Row':18,'Format':'numberic','Value':'215086568.43','TargetCode':''}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{'SheetId':'eea37401-614e-480f-bf0c-66e62a21c940','UId':'0e4c1db2-c20e-4d52-853c-271375cc313a','Col':4,'Row':19,'Format':'numberic','Value':'1094779541200','TargetCode':''}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{'SheetId':'eea37401-614e-480f-bf0c-66e62a21c940','UId':'12f0bb36-f2e3-462a-b5c8-133ec8de4536','Col':5,'Row':19,'Format':'numberic','Value':'2150865684300','TargetCode':''}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{'SheetId':'eea37401-614e-480f-bf0c-66e62a21c940','UId':'99c017fe-183e-4244-a2e8-3180fad52922','Col':4,'Row':20,'Format':'numberic','Value':'-283637553.95','TargetCode':''}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{'SheetId':'eea37401-614e-480f-bf0c-66e62a21c940','UId':'b3b6a8fb-5b81-4dc7-b0e6-531f207f2848','Col':5,'Row':20,'Format':'numberic','Value':'-231226281.37','TargetCode':''}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{'SheetId':'eea37401-614e-480f-bf0c-66e62a21c940','UId':'d7299fb4-5fbd-49ea-a765-7a162fd18f1e','Col':4,'Row':21,'Format':'numberic','Value':'-2836375539500','TargetCode':''}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{'SheetId':'eea37401-614e-480f-bf0c-66e62a21c940','UId':'15c659ac-ac36-4f95-b662-8fcd6067cf35','Col':5,'Row':21,'Format':'numberic','Value':'-2312262813700','TargetCode':''}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{'SheetId':'eea37401-614e-480f-bf0c-66e62a21c940','UId':'232e2092-5dcd-464b-b1fe-07f27efe2d21','Col':4,'Row':22,'Format':'numberic','Value':'4908374130900','TargetCode':''}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{'SheetId':'eea37401-614e-480f-bf0c-66e62a21c940','UId':'fa41f074-2315-4e28-81ff-52700c300177','Col':5,'Row':22,'Format':'numberic','Value':'6649970129200','TargetCode':''}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{'SheetId':'eea37401-614e-480f-bf0c-66e62a21c940','UId':'d8289881-c7ab-468c-ad5d-bf473cb76780','Col':4,'Row':23,'Format':'numberic','Value':'4908374130900','TargetCode':''}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{'SheetId':'eea37401-614e-480f-bf0c-66e62a21c940','UId':'994ed5e1-c943-4620-8991-d05a125691b0','Col':5,'Row':23,'Format':'numberic','Value':'6649970129200','TargetCode':''}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{'SheetId':'eea37401-614e-480f-bf0c-66e62a21c940','UId':'7120d041-84df-4b71-aa97-9c53b5ab7f97','Col':4,'Row':24,'Format':'numberic','Value':'490837413.09','TargetCode':''}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{'SheetId':'eea37401-614e-480f-bf0c-66e62a21c940','UId':'ee5817e5-5c8c-481c-bd88-acd0b7e7eb64','Col':5,'Row':24,'Format':'numberic','Value':'664997012.92','TargetCode':''}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{'SheetId':'eea37401-614e-480f-bf0c-66e62a21c940','UId':'83b16c86-f622-444a-8fd4-b601d346c031','Col':4,'Row':25,'Format':'percentage','Value':'1.17581297718676E-05','TargetCode':''}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{'SheetId':'eea37401-614e-480f-bf0c-66e62a21c940','UId':'6080a665-802c-4b21-ade4-e67d42c38ace','Col':5,'Row':25,'Format':'percentage','Value':'8.6787307128766E-06','TargetCode':''}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{'SheetId':'eea37401-614e-480f-bf0c-66e62a21c940','UId':'dc7a563a-ad1d-4847-ad52-60ae8b13af41','Col':4,'Row':26,'Format':'percentage','Value':'0.0415','TargetCode':''}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{'SheetId':'eea37401-614e-480f-bf0c-66e62a21c940','UId':'c291a5ad-47fa-4a53-a5d4-2c97806fed49','Col':5,'Row':26,'Format':'percentage','Value':'0.0285','TargetCode':''}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{'SheetId':'eea37401-614e-480f-bf0c-66e62a21c940','UId':'09a70799-3c67-42d0-9f37-8841480fa73f','Col':5,'Row':27,'Format':'percentage','Value':'0.0077','TargetCode':''}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{'SheetId':'eea37401-614e-480f-bf0c-66e62a21c940','UId':'19d7d32d-f72f-4744-9b80-66561ae1073a','Col':4,'Row':28,'Format':'numberic','Value':'32823','TargetCode':''}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{'SheetId':'eea37401-614e-480f-bf0c-66e62a21c940','UId':'2c2fe24e-69d3-4ae8-a8c8-c603f2a4a32c','Col':5,'Row':28,'Format':'numberic','Value':'35988','TargetCode':''}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{'SheetId':'eea37401-614e-480f-bf0c-66e62a21c940','UId':'507c37af-0901-43e1-8af6-f40112c246e3','Col':4,'Row':29,'Format':'numberic','Value':'20078.73','TargetCode':''}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{'SheetId':'eea37401-614e-480f-bf0c-66e62a21c940','UId':'bb1a5a18-9ac0-4a7c-9c34-d6fbecc14baf','Col':5,'Row':29,'Format':'numberic','Value':'20135.42','TargetCode':''}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x14ac:dyDescent="0.25">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x14ac:dyDescent="0.25">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x14ac:dyDescent="0.25">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x14ac:dyDescent="0.25">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x14ac:dyDescent="0.25">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x14ac:dyDescent="0.25">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x14ac:dyDescent="0.25">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x14ac:dyDescent="0.25">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x14ac:dyDescent="0.25">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x14ac:dyDescent="0.25">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x14ac:dyDescent="0.25">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x14ac:dyDescent="0.25">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x14ac:dyDescent="0.25">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x14ac:dyDescent="0.25">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x14ac:dyDescent="0.25">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x14ac:dyDescent="0.25">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x14ac:dyDescent="0.25">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x14ac:dyDescent="0.25">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x14ac:dyDescent="0.25">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x14ac:dyDescent="0.25">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x14ac:dyDescent="0.25">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x14ac:dyDescent="0.25">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x14ac:dyDescent="0.25">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x14ac:dyDescent="0.25">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x14ac:dyDescent="0.25">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x14ac:dyDescent="0.25">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x14ac:dyDescent="0.25">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x14ac:dyDescent="0.25">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x14ac:dyDescent="0.25">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x14ac:dyDescent="0.25">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x14ac:dyDescent="0.25">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x14ac:dyDescent="0.25">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x14ac:dyDescent="0.25">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x14ac:dyDescent="0.25">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x14ac:dyDescent="0.25">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x14ac:dyDescent="0.25">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x14ac:dyDescent="0.25">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x14ac:dyDescent="0.25">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x14ac:dyDescent="0.25">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x14ac:dyDescent="0.25">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x14ac:dyDescent="0.25">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x14ac:dyDescent="0.25">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x14ac:dyDescent="0.25">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x14ac:dyDescent="0.25">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x14ac:dyDescent="0.25">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x14ac:dyDescent="0.25">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x14ac:dyDescent="0.25">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x14ac:dyDescent="0.25">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x14ac:dyDescent="0.25">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x14ac:dyDescent="0.25">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x14ac:dyDescent="0.25">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x14ac:dyDescent="0.25">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x14ac:dyDescent="0.25">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x14ac:dyDescent="0.25">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x14ac:dyDescent="0.25">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x14ac:dyDescent="0.25">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x14ac:dyDescent="0.25">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x14ac:dyDescent="0.25">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x14ac:dyDescent="0.25">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x14ac:dyDescent="0.25">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x14ac:dyDescent="0.25">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x14ac:dyDescent="0.25">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x14ac:dyDescent="0.25">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x14ac:dyDescent="0.25">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x14ac:dyDescent="0.25">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x14ac:dyDescent="0.25">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x14ac:dyDescent="0.25">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x14ac:dyDescent="0.25">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x14ac:dyDescent="0.25">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x14ac:dyDescent="0.25">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x14ac:dyDescent="0.25">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x14ac:dyDescent="0.25">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x14ac:dyDescent="0.25">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x14ac:dyDescent="0.25">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x14ac:dyDescent="0.25">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x14ac:dyDescent="0.25">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x14ac:dyDescent="0.25">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x14ac:dyDescent="0.25">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x14ac:dyDescent="0.25">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x14ac:dyDescent="0.25">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x14ac:dyDescent="0.25">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x14ac:dyDescent="0.25">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x14ac:dyDescent="0.25">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x14ac:dyDescent="0.25">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x14ac:dyDescent="0.25">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x14ac:dyDescent="0.25">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x14ac:dyDescent="0.25">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x14ac:dyDescent="0.25">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x14ac:dyDescent="0.25">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x14ac:dyDescent="0.25">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x14ac:dyDescent="0.25">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x14ac:dyDescent="0.25">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x14ac:dyDescent="0.25">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x14ac:dyDescent="0.25">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x14ac:dyDescent="0.25">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x14ac:dyDescent="0.25">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x14ac:dyDescent="0.25">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x14ac:dyDescent="0.25">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x14ac:dyDescent="0.25">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x14ac:dyDescent="0.25">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x14ac:dyDescent="0.25">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x14ac:dyDescent="0.25">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x14ac:dyDescent="0.25">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x14ac:dyDescent="0.25">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x14ac:dyDescent="0.25">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x14ac:dyDescent="0.25">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x14ac:dyDescent="0.25">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x14ac:dyDescent="0.25">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x14ac:dyDescent="0.25">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x14ac:dyDescent="0.25">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x14ac:dyDescent="0.25">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x14ac:dyDescent="0.25">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x14ac:dyDescent="0.25">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x14ac:dyDescent="0.25">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x14ac:dyDescent="0.25">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x14ac:dyDescent="0.25">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x14ac:dyDescent="0.25">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x14ac:dyDescent="0.25">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x14ac:dyDescent="0.25">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x14ac:dyDescent="0.25">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x14ac:dyDescent="0.25">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x14ac:dyDescent="0.25">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x14ac:dyDescent="0.25">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x14ac:dyDescent="0.25">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x14ac:dyDescent="0.25">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x14ac:dyDescent="0.25">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x14ac:dyDescent="0.25">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x14ac:dyDescent="0.25">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x14ac:dyDescent="0.25">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x14ac:dyDescent="0.25">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x14ac:dyDescent="0.25">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x14ac:dyDescent="0.25">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x14ac:dyDescent="0.25">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x14ac:dyDescent="0.25">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x14ac:dyDescent="0.25">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x14ac:dyDescent="0.25">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x14ac:dyDescent="0.25">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x14ac:dyDescent="0.25">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x14ac:dyDescent="0.25">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x14ac:dyDescent="0.25">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x14ac:dyDescent="0.25">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x14ac:dyDescent="0.25">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x14ac:dyDescent="0.25">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x14ac:dyDescent="0.25">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x14ac:dyDescent="0.25">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x14ac:dyDescent="0.25">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x14ac:dyDescent="0.25">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x14ac:dyDescent="0.25">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x14ac:dyDescent="0.25">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x14ac:dyDescent="0.25">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x14ac:dyDescent="0.25">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x14ac:dyDescent="0.25">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88671875" customWidth="1"/>
    <col min="2" max="2" width="41.6640625" customWidth="1"/>
    <col min="3" max="3" width="10.33203125" customWidth="1"/>
    <col min="4" max="5" width="23.33203125" customWidth="1"/>
    <col min="6" max="6" width="34.777343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15"/>
      <c r="E2" s="15"/>
      <c r="F2" s="16"/>
    </row>
    <row r="3" spans="1:6" ht="15" customHeight="1" x14ac:dyDescent="0.3">
      <c r="A3" s="5" t="s">
        <v>66</v>
      </c>
      <c r="B3" s="5" t="s">
        <v>67</v>
      </c>
      <c r="C3" s="5" t="s">
        <v>68</v>
      </c>
      <c r="D3" s="17">
        <v>695364530844</v>
      </c>
      <c r="E3" s="17">
        <v>2809566623203</v>
      </c>
      <c r="F3" s="18">
        <v>0.49703682551823097</v>
      </c>
    </row>
    <row r="4" spans="1:6" ht="15" customHeight="1" x14ac:dyDescent="0.3">
      <c r="A4" s="5" t="s">
        <v>1</v>
      </c>
      <c r="B4" s="5" t="s">
        <v>69</v>
      </c>
      <c r="C4" s="5" t="s">
        <v>70</v>
      </c>
      <c r="D4" s="17"/>
      <c r="E4" s="17"/>
      <c r="F4" s="18"/>
    </row>
    <row r="5" spans="1:6" ht="15" customHeight="1" x14ac:dyDescent="0.3">
      <c r="A5" s="5" t="s">
        <v>71</v>
      </c>
      <c r="B5" s="5" t="s">
        <v>71</v>
      </c>
      <c r="C5" s="5" t="s">
        <v>71</v>
      </c>
      <c r="D5" s="17" t="s">
        <v>71</v>
      </c>
      <c r="E5" s="17" t="s">
        <v>71</v>
      </c>
      <c r="F5" s="18" t="s">
        <v>71</v>
      </c>
    </row>
    <row r="6" spans="1:6" ht="15" customHeight="1" x14ac:dyDescent="0.3">
      <c r="A6" s="5" t="s">
        <v>1</v>
      </c>
      <c r="B6" s="5" t="s">
        <v>72</v>
      </c>
      <c r="C6" s="5" t="s">
        <v>73</v>
      </c>
      <c r="D6" s="17">
        <v>695364530844</v>
      </c>
      <c r="E6" s="17">
        <v>2809566623203</v>
      </c>
      <c r="F6" s="18">
        <v>0.49703682551823097</v>
      </c>
    </row>
    <row r="7" spans="1:6" ht="15" customHeight="1" x14ac:dyDescent="0.3">
      <c r="A7" s="5" t="s">
        <v>71</v>
      </c>
      <c r="B7" s="5" t="s">
        <v>71</v>
      </c>
      <c r="C7" s="5" t="s">
        <v>71</v>
      </c>
      <c r="D7" s="17" t="s">
        <v>71</v>
      </c>
      <c r="E7" s="17" t="s">
        <v>71</v>
      </c>
      <c r="F7" s="18" t="s">
        <v>71</v>
      </c>
    </row>
    <row r="8" spans="1:6" ht="15" customHeight="1" x14ac:dyDescent="0.3">
      <c r="A8" s="5" t="s">
        <v>74</v>
      </c>
      <c r="B8" s="5" t="s">
        <v>75</v>
      </c>
      <c r="C8" s="5" t="s">
        <v>76</v>
      </c>
      <c r="D8" s="17">
        <v>8596408334501</v>
      </c>
      <c r="E8" s="17">
        <v>10333196047797</v>
      </c>
      <c r="F8" s="18">
        <v>0.70244538793269296</v>
      </c>
    </row>
    <row r="9" spans="1:6" ht="15" customHeight="1" x14ac:dyDescent="0.3">
      <c r="A9" s="5" t="s">
        <v>71</v>
      </c>
      <c r="B9" s="5" t="s">
        <v>71</v>
      </c>
      <c r="C9" s="5" t="s">
        <v>71</v>
      </c>
      <c r="D9" s="17" t="s">
        <v>71</v>
      </c>
      <c r="E9" s="17" t="s">
        <v>71</v>
      </c>
      <c r="F9" s="18" t="s">
        <v>71</v>
      </c>
    </row>
    <row r="10" spans="1:6" ht="15" customHeight="1" x14ac:dyDescent="0.3">
      <c r="A10" s="5"/>
      <c r="B10" s="5"/>
      <c r="C10" s="5"/>
      <c r="D10" s="17"/>
      <c r="E10" s="17"/>
      <c r="F10" s="18"/>
    </row>
    <row r="11" spans="1:6" ht="15" customHeight="1" x14ac:dyDescent="0.3">
      <c r="A11" s="5" t="s">
        <v>77</v>
      </c>
      <c r="B11" s="5" t="s">
        <v>78</v>
      </c>
      <c r="C11" s="5" t="s">
        <v>79</v>
      </c>
      <c r="D11" s="17">
        <v>0</v>
      </c>
      <c r="E11" s="17">
        <v>0</v>
      </c>
      <c r="F11" s="18"/>
    </row>
    <row r="12" spans="1:6" ht="15" customHeight="1" x14ac:dyDescent="0.3">
      <c r="A12" s="5" t="s">
        <v>71</v>
      </c>
      <c r="B12" s="5" t="s">
        <v>71</v>
      </c>
      <c r="C12" s="5" t="s">
        <v>71</v>
      </c>
      <c r="D12" s="17" t="s">
        <v>71</v>
      </c>
      <c r="E12" s="17" t="s">
        <v>71</v>
      </c>
      <c r="F12" s="18" t="s">
        <v>71</v>
      </c>
    </row>
    <row r="13" spans="1:6" ht="15" customHeight="1" x14ac:dyDescent="0.3">
      <c r="A13" s="5" t="s">
        <v>80</v>
      </c>
      <c r="B13" s="5" t="s">
        <v>81</v>
      </c>
      <c r="C13" s="5" t="s">
        <v>82</v>
      </c>
      <c r="D13" s="17">
        <v>421213478654</v>
      </c>
      <c r="E13" s="17">
        <v>354530391625</v>
      </c>
      <c r="F13" s="18">
        <v>1.08474866141745</v>
      </c>
    </row>
    <row r="14" spans="1:6" ht="15" customHeight="1" x14ac:dyDescent="0.3">
      <c r="A14" s="5" t="s">
        <v>71</v>
      </c>
      <c r="B14" s="5" t="s">
        <v>71</v>
      </c>
      <c r="C14" s="5" t="s">
        <v>71</v>
      </c>
      <c r="D14" s="17" t="s">
        <v>71</v>
      </c>
      <c r="E14" s="17" t="s">
        <v>71</v>
      </c>
      <c r="F14" s="18" t="s">
        <v>71</v>
      </c>
    </row>
    <row r="15" spans="1:6" ht="15" customHeight="1" x14ac:dyDescent="0.3">
      <c r="A15" s="5"/>
      <c r="B15" s="5"/>
      <c r="C15" s="5"/>
      <c r="D15" s="17"/>
      <c r="E15" s="17"/>
      <c r="F15" s="18"/>
    </row>
    <row r="16" spans="1:6" ht="15" customHeight="1" x14ac:dyDescent="0.3">
      <c r="A16" s="5" t="s">
        <v>83</v>
      </c>
      <c r="B16" s="5" t="s">
        <v>84</v>
      </c>
      <c r="C16" s="5" t="s">
        <v>85</v>
      </c>
      <c r="D16" s="17">
        <v>66961424658</v>
      </c>
      <c r="E16" s="17">
        <v>69150821919</v>
      </c>
      <c r="F16" s="18">
        <v>0.96801089963975495</v>
      </c>
    </row>
    <row r="17" spans="1:6" ht="15" customHeight="1" x14ac:dyDescent="0.3">
      <c r="A17" s="5" t="s">
        <v>71</v>
      </c>
      <c r="B17" s="5" t="s">
        <v>71</v>
      </c>
      <c r="C17" s="5" t="s">
        <v>71</v>
      </c>
      <c r="D17" s="17" t="s">
        <v>71</v>
      </c>
      <c r="E17" s="17" t="s">
        <v>71</v>
      </c>
      <c r="F17" s="18" t="s">
        <v>71</v>
      </c>
    </row>
    <row r="18" spans="1:6" ht="15" customHeight="1" x14ac:dyDescent="0.3">
      <c r="A18" s="5"/>
      <c r="B18" s="5"/>
      <c r="C18" s="5"/>
      <c r="D18" s="17"/>
      <c r="E18" s="17"/>
      <c r="F18" s="18"/>
    </row>
    <row r="19" spans="1:6" ht="15" customHeight="1" x14ac:dyDescent="0.3">
      <c r="A19" s="5" t="s">
        <v>86</v>
      </c>
      <c r="B19" s="5" t="s">
        <v>87</v>
      </c>
      <c r="C19" s="5" t="s">
        <v>88</v>
      </c>
      <c r="D19" s="17">
        <v>0</v>
      </c>
      <c r="E19" s="17">
        <v>0</v>
      </c>
      <c r="F19" s="18"/>
    </row>
    <row r="20" spans="1:6" ht="15" customHeight="1" x14ac:dyDescent="0.3">
      <c r="A20" s="5" t="s">
        <v>71</v>
      </c>
      <c r="B20" s="5" t="s">
        <v>71</v>
      </c>
      <c r="C20" s="5" t="s">
        <v>71</v>
      </c>
      <c r="D20" s="17" t="s">
        <v>71</v>
      </c>
      <c r="E20" s="17" t="s">
        <v>71</v>
      </c>
      <c r="F20" s="18" t="s">
        <v>71</v>
      </c>
    </row>
    <row r="21" spans="1:6" ht="15" customHeight="1" x14ac:dyDescent="0.3">
      <c r="A21" s="5" t="s">
        <v>89</v>
      </c>
      <c r="B21" s="5" t="s">
        <v>90</v>
      </c>
      <c r="C21" s="5" t="s">
        <v>91</v>
      </c>
      <c r="D21" s="17">
        <v>102753723600</v>
      </c>
      <c r="E21" s="17">
        <v>0</v>
      </c>
      <c r="F21" s="18"/>
    </row>
    <row r="22" spans="1:6" ht="15" customHeight="1" x14ac:dyDescent="0.3">
      <c r="A22" s="5" t="s">
        <v>71</v>
      </c>
      <c r="B22" s="5" t="s">
        <v>71</v>
      </c>
      <c r="C22" s="5" t="s">
        <v>71</v>
      </c>
      <c r="D22" s="17" t="s">
        <v>71</v>
      </c>
      <c r="E22" s="17" t="s">
        <v>71</v>
      </c>
      <c r="F22" s="18" t="s">
        <v>71</v>
      </c>
    </row>
    <row r="23" spans="1:6" ht="15" customHeight="1" x14ac:dyDescent="0.3">
      <c r="A23" s="5"/>
      <c r="B23" s="5"/>
      <c r="C23" s="5"/>
      <c r="D23" s="17"/>
      <c r="E23" s="17"/>
      <c r="F23" s="18"/>
    </row>
    <row r="24" spans="1:6" ht="15" customHeight="1" x14ac:dyDescent="0.3">
      <c r="A24" s="5" t="s">
        <v>92</v>
      </c>
      <c r="B24" s="5" t="s">
        <v>93</v>
      </c>
      <c r="C24" s="5" t="s">
        <v>94</v>
      </c>
      <c r="D24" s="17">
        <v>0</v>
      </c>
      <c r="E24" s="17">
        <v>0</v>
      </c>
      <c r="F24" s="18"/>
    </row>
    <row r="25" spans="1:6" ht="15" customHeight="1" x14ac:dyDescent="0.3">
      <c r="A25" s="5" t="s">
        <v>71</v>
      </c>
      <c r="B25" s="5" t="s">
        <v>71</v>
      </c>
      <c r="C25" s="5" t="s">
        <v>71</v>
      </c>
      <c r="D25" s="17" t="s">
        <v>71</v>
      </c>
      <c r="E25" s="17" t="s">
        <v>71</v>
      </c>
      <c r="F25" s="18" t="s">
        <v>71</v>
      </c>
    </row>
    <row r="26" spans="1:6" ht="15" customHeight="1" x14ac:dyDescent="0.3">
      <c r="A26" s="5"/>
      <c r="B26" s="5"/>
      <c r="C26" s="5"/>
      <c r="D26" s="17"/>
      <c r="E26" s="17"/>
      <c r="F26" s="18"/>
    </row>
    <row r="27" spans="1:6" ht="15" customHeight="1" x14ac:dyDescent="0.3">
      <c r="A27" s="5" t="s">
        <v>95</v>
      </c>
      <c r="B27" s="5" t="s">
        <v>96</v>
      </c>
      <c r="C27" s="5" t="s">
        <v>97</v>
      </c>
      <c r="D27" s="17">
        <v>0</v>
      </c>
      <c r="E27" s="17">
        <v>0</v>
      </c>
      <c r="F27" s="18"/>
    </row>
    <row r="28" spans="1:6" ht="15" customHeight="1" x14ac:dyDescent="0.3">
      <c r="A28" s="5" t="s">
        <v>71</v>
      </c>
      <c r="B28" s="5" t="s">
        <v>71</v>
      </c>
      <c r="C28" s="5" t="s">
        <v>71</v>
      </c>
      <c r="D28" s="17" t="s">
        <v>71</v>
      </c>
      <c r="E28" s="17" t="s">
        <v>71</v>
      </c>
      <c r="F28" s="18" t="s">
        <v>71</v>
      </c>
    </row>
    <row r="29" spans="1:6" ht="15" customHeight="1" x14ac:dyDescent="0.3">
      <c r="A29" s="5"/>
      <c r="B29" s="5"/>
      <c r="C29" s="5"/>
      <c r="D29" s="17"/>
      <c r="E29" s="17"/>
      <c r="F29" s="18"/>
    </row>
    <row r="30" spans="1:6" ht="15" customHeight="1" x14ac:dyDescent="0.3">
      <c r="A30" s="5" t="s">
        <v>98</v>
      </c>
      <c r="B30" s="5" t="s">
        <v>99</v>
      </c>
      <c r="C30" s="5" t="s">
        <v>100</v>
      </c>
      <c r="D30" s="17">
        <v>9882701492257</v>
      </c>
      <c r="E30" s="17">
        <v>13566443884544</v>
      </c>
      <c r="F30" s="18">
        <v>0.701182726146241</v>
      </c>
    </row>
    <row r="31" spans="1:6" ht="15" customHeight="1" x14ac:dyDescent="0.3">
      <c r="A31" s="8" t="s">
        <v>101</v>
      </c>
      <c r="B31" s="8" t="s">
        <v>102</v>
      </c>
      <c r="C31" s="8" t="s">
        <v>103</v>
      </c>
      <c r="D31" s="15"/>
      <c r="E31" s="15"/>
      <c r="F31" s="16"/>
    </row>
    <row r="32" spans="1:6" ht="15" customHeight="1" x14ac:dyDescent="0.3">
      <c r="A32" s="5" t="s">
        <v>104</v>
      </c>
      <c r="B32" s="5" t="s">
        <v>105</v>
      </c>
      <c r="C32" s="5" t="s">
        <v>106</v>
      </c>
      <c r="D32" s="17">
        <v>0</v>
      </c>
      <c r="E32" s="17">
        <v>0</v>
      </c>
      <c r="F32" s="18"/>
    </row>
    <row r="33" spans="1:6" ht="15" customHeight="1" x14ac:dyDescent="0.3">
      <c r="A33" s="5" t="s">
        <v>71</v>
      </c>
      <c r="B33" s="5" t="s">
        <v>71</v>
      </c>
      <c r="C33" s="5" t="s">
        <v>71</v>
      </c>
      <c r="D33" s="17" t="s">
        <v>71</v>
      </c>
      <c r="E33" s="17" t="s">
        <v>71</v>
      </c>
      <c r="F33" s="18" t="s">
        <v>71</v>
      </c>
    </row>
    <row r="34" spans="1:6" ht="15" customHeight="1" x14ac:dyDescent="0.3">
      <c r="A34" s="5" t="s">
        <v>107</v>
      </c>
      <c r="B34" s="5" t="s">
        <v>108</v>
      </c>
      <c r="C34" s="5" t="s">
        <v>109</v>
      </c>
      <c r="D34" s="17">
        <v>0</v>
      </c>
      <c r="E34" s="17">
        <v>83631489984</v>
      </c>
      <c r="F34" s="18"/>
    </row>
    <row r="35" spans="1:6" ht="15" customHeight="1" x14ac:dyDescent="0.3">
      <c r="A35" s="5" t="s">
        <v>71</v>
      </c>
      <c r="B35" s="5" t="s">
        <v>71</v>
      </c>
      <c r="C35" s="5" t="s">
        <v>71</v>
      </c>
      <c r="D35" s="17" t="s">
        <v>71</v>
      </c>
      <c r="E35" s="17" t="s">
        <v>71</v>
      </c>
      <c r="F35" s="18" t="s">
        <v>71</v>
      </c>
    </row>
    <row r="36" spans="1:6" ht="15" customHeight="1" x14ac:dyDescent="0.3">
      <c r="A36" s="5"/>
      <c r="B36" s="5"/>
      <c r="C36" s="5"/>
      <c r="D36" s="17"/>
      <c r="E36" s="17"/>
      <c r="F36" s="18"/>
    </row>
    <row r="37" spans="1:6" ht="15" customHeight="1" x14ac:dyDescent="0.3">
      <c r="A37" s="5" t="s">
        <v>110</v>
      </c>
      <c r="B37" s="5" t="s">
        <v>111</v>
      </c>
      <c r="C37" s="5" t="s">
        <v>112</v>
      </c>
      <c r="D37" s="17">
        <v>27305183722</v>
      </c>
      <c r="E37" s="17">
        <v>92815967734</v>
      </c>
      <c r="F37" s="18">
        <v>0.36728254942702598</v>
      </c>
    </row>
    <row r="38" spans="1:6" ht="15" customHeight="1" x14ac:dyDescent="0.3">
      <c r="A38" s="5" t="s">
        <v>71</v>
      </c>
      <c r="B38" s="5" t="s">
        <v>71</v>
      </c>
      <c r="C38" s="5" t="s">
        <v>71</v>
      </c>
      <c r="D38" s="17" t="s">
        <v>71</v>
      </c>
      <c r="E38" s="17" t="s">
        <v>71</v>
      </c>
      <c r="F38" s="18" t="s">
        <v>71</v>
      </c>
    </row>
    <row r="39" spans="1:6" ht="15" customHeight="1" x14ac:dyDescent="0.3">
      <c r="A39" s="5"/>
      <c r="B39" s="5"/>
      <c r="C39" s="5"/>
      <c r="D39" s="17"/>
      <c r="E39" s="17"/>
      <c r="F39" s="18"/>
    </row>
    <row r="40" spans="1:6" ht="15" customHeight="1" x14ac:dyDescent="0.3">
      <c r="A40" s="5" t="s">
        <v>113</v>
      </c>
      <c r="B40" s="5" t="s">
        <v>114</v>
      </c>
      <c r="C40" s="5" t="s">
        <v>115</v>
      </c>
      <c r="D40" s="17">
        <v>27305183722</v>
      </c>
      <c r="E40" s="17">
        <v>176447457718</v>
      </c>
      <c r="F40" s="18">
        <v>0.36728254942702598</v>
      </c>
    </row>
    <row r="41" spans="1:6" ht="15" customHeight="1" x14ac:dyDescent="0.3">
      <c r="A41" s="5" t="s">
        <v>1</v>
      </c>
      <c r="B41" s="5" t="s">
        <v>116</v>
      </c>
      <c r="C41" s="5" t="s">
        <v>117</v>
      </c>
      <c r="D41" s="17">
        <v>9855396308535</v>
      </c>
      <c r="E41" s="17">
        <v>13389996426826</v>
      </c>
      <c r="F41" s="18">
        <v>0.702953299149914</v>
      </c>
    </row>
    <row r="42" spans="1:6" ht="15" customHeight="1" x14ac:dyDescent="0.3">
      <c r="A42" s="5" t="s">
        <v>1</v>
      </c>
      <c r="B42" s="5" t="s">
        <v>118</v>
      </c>
      <c r="C42" s="5" t="s">
        <v>119</v>
      </c>
      <c r="D42" s="17">
        <v>490837413.08999997</v>
      </c>
      <c r="E42" s="17">
        <v>664997012.91999996</v>
      </c>
      <c r="F42" s="18">
        <v>0.70718466676604796</v>
      </c>
    </row>
    <row r="43" spans="1:6" ht="15" customHeight="1" x14ac:dyDescent="0.3">
      <c r="A43" s="5" t="s">
        <v>1</v>
      </c>
      <c r="B43" s="5" t="s">
        <v>120</v>
      </c>
      <c r="C43" s="5" t="s">
        <v>121</v>
      </c>
      <c r="D43" s="19">
        <v>20078.73</v>
      </c>
      <c r="E43" s="19">
        <v>20135.419999999998</v>
      </c>
      <c r="F43" s="18">
        <v>0.99401621814293395</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C1" workbookViewId="0">
      <selection activeCell="D2" sqref="D2:F51"/>
    </sheetView>
  </sheetViews>
  <sheetFormatPr defaultRowHeight="13.2" x14ac:dyDescent="0.25"/>
  <cols>
    <col min="1" max="1" width="6.88671875" customWidth="1"/>
    <col min="2" max="2" width="60.33203125" customWidth="1"/>
    <col min="3" max="3" width="21.88671875" customWidth="1"/>
    <col min="4" max="4" width="27.21875" customWidth="1"/>
    <col min="5" max="5" width="31.44140625" customWidth="1"/>
    <col min="6" max="6" width="33.4414062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15">
        <v>228430133920</v>
      </c>
      <c r="E2" s="15">
        <v>256757870812</v>
      </c>
      <c r="F2" s="15">
        <v>1022436641888</v>
      </c>
    </row>
    <row r="3" spans="1:6" ht="15" customHeight="1" x14ac:dyDescent="0.3">
      <c r="A3" s="5" t="s">
        <v>13</v>
      </c>
      <c r="B3" s="5" t="s">
        <v>125</v>
      </c>
      <c r="C3" s="5" t="s">
        <v>126</v>
      </c>
      <c r="D3" s="17">
        <v>0</v>
      </c>
      <c r="E3" s="17">
        <v>0</v>
      </c>
      <c r="F3" s="17">
        <v>0</v>
      </c>
    </row>
    <row r="4" spans="1:6" ht="15" customHeight="1" x14ac:dyDescent="0.3">
      <c r="A4" s="5" t="s">
        <v>71</v>
      </c>
      <c r="B4" s="5" t="s">
        <v>71</v>
      </c>
      <c r="C4" s="5" t="s">
        <v>71</v>
      </c>
      <c r="D4" s="17" t="s">
        <v>71</v>
      </c>
      <c r="E4" s="17" t="s">
        <v>331</v>
      </c>
      <c r="F4" s="17" t="s">
        <v>331</v>
      </c>
    </row>
    <row r="5" spans="1:6" ht="15" customHeight="1" x14ac:dyDescent="0.3">
      <c r="A5" s="5" t="s">
        <v>16</v>
      </c>
      <c r="B5" s="5" t="s">
        <v>81</v>
      </c>
      <c r="C5" s="5" t="s">
        <v>88</v>
      </c>
      <c r="D5" s="17">
        <v>173781609940</v>
      </c>
      <c r="E5" s="17">
        <v>179876158326</v>
      </c>
      <c r="F5" s="17">
        <v>736292909172</v>
      </c>
    </row>
    <row r="6" spans="1:6" ht="15" customHeight="1" x14ac:dyDescent="0.3">
      <c r="A6" s="5" t="s">
        <v>71</v>
      </c>
      <c r="B6" s="5" t="s">
        <v>71</v>
      </c>
      <c r="C6" s="5" t="s">
        <v>71</v>
      </c>
      <c r="D6" s="17" t="s">
        <v>71</v>
      </c>
      <c r="E6" s="17" t="s">
        <v>331</v>
      </c>
      <c r="F6" s="17" t="s">
        <v>331</v>
      </c>
    </row>
    <row r="7" spans="1:6" ht="15" customHeight="1" x14ac:dyDescent="0.3">
      <c r="A7" s="5" t="s">
        <v>19</v>
      </c>
      <c r="B7" s="5" t="s">
        <v>127</v>
      </c>
      <c r="C7" s="5" t="s">
        <v>106</v>
      </c>
      <c r="D7" s="17">
        <v>54648523980</v>
      </c>
      <c r="E7" s="17">
        <v>76881712486</v>
      </c>
      <c r="F7" s="17">
        <v>286143732716</v>
      </c>
    </row>
    <row r="8" spans="1:6" ht="15" customHeight="1" x14ac:dyDescent="0.3">
      <c r="A8" s="5" t="s">
        <v>71</v>
      </c>
      <c r="B8" s="5" t="s">
        <v>71</v>
      </c>
      <c r="C8" s="5" t="s">
        <v>71</v>
      </c>
      <c r="D8" s="17" t="s">
        <v>71</v>
      </c>
      <c r="E8" s="17" t="s">
        <v>71</v>
      </c>
      <c r="F8" s="17" t="s">
        <v>71</v>
      </c>
    </row>
    <row r="9" spans="1:6" ht="15" customHeight="1" x14ac:dyDescent="0.3">
      <c r="A9" s="5" t="s">
        <v>22</v>
      </c>
      <c r="B9" s="5" t="s">
        <v>128</v>
      </c>
      <c r="C9" s="5" t="s">
        <v>126</v>
      </c>
      <c r="D9" s="17">
        <v>0</v>
      </c>
      <c r="E9" s="17">
        <v>0</v>
      </c>
      <c r="F9" s="17">
        <v>0</v>
      </c>
    </row>
    <row r="10" spans="1:6" ht="15" customHeight="1" x14ac:dyDescent="0.3">
      <c r="A10" s="5" t="s">
        <v>71</v>
      </c>
      <c r="B10" s="5" t="s">
        <v>71</v>
      </c>
      <c r="C10" s="5" t="s">
        <v>71</v>
      </c>
      <c r="D10" s="17" t="s">
        <v>71</v>
      </c>
      <c r="E10" s="17" t="s">
        <v>71</v>
      </c>
      <c r="F10" s="17" t="s">
        <v>71</v>
      </c>
    </row>
    <row r="11" spans="1:6" ht="15" customHeight="1" x14ac:dyDescent="0.3">
      <c r="A11" s="8" t="s">
        <v>101</v>
      </c>
      <c r="B11" s="8" t="s">
        <v>129</v>
      </c>
      <c r="C11" s="8" t="s">
        <v>130</v>
      </c>
      <c r="D11" s="15">
        <v>41449628402</v>
      </c>
      <c r="E11" s="15">
        <v>47151619744</v>
      </c>
      <c r="F11" s="15">
        <v>181333393111</v>
      </c>
    </row>
    <row r="12" spans="1:6" ht="15" customHeight="1" x14ac:dyDescent="0.3">
      <c r="A12" s="5" t="s">
        <v>13</v>
      </c>
      <c r="B12" s="5" t="s">
        <v>131</v>
      </c>
      <c r="C12" s="5" t="s">
        <v>132</v>
      </c>
      <c r="D12" s="17">
        <v>37154889179</v>
      </c>
      <c r="E12" s="17">
        <v>42115069795</v>
      </c>
      <c r="F12" s="17">
        <v>163247654412</v>
      </c>
    </row>
    <row r="13" spans="1:6" ht="15" customHeight="1" x14ac:dyDescent="0.3">
      <c r="A13" s="5" t="s">
        <v>71</v>
      </c>
      <c r="B13" s="5" t="s">
        <v>71</v>
      </c>
      <c r="C13" s="5" t="s">
        <v>71</v>
      </c>
      <c r="D13" s="17" t="s">
        <v>71</v>
      </c>
      <c r="E13" s="17" t="s">
        <v>71</v>
      </c>
      <c r="F13" s="17" t="s">
        <v>71</v>
      </c>
    </row>
    <row r="14" spans="1:6" ht="15" customHeight="1" x14ac:dyDescent="0.3">
      <c r="A14" s="5" t="s">
        <v>16</v>
      </c>
      <c r="B14" s="5" t="s">
        <v>133</v>
      </c>
      <c r="C14" s="5" t="s">
        <v>134</v>
      </c>
      <c r="D14" s="17">
        <v>2151470617</v>
      </c>
      <c r="E14" s="17">
        <v>2470311234</v>
      </c>
      <c r="F14" s="17">
        <v>9478067005</v>
      </c>
    </row>
    <row r="15" spans="1:6" ht="15" customHeight="1" x14ac:dyDescent="0.3">
      <c r="A15" s="5" t="s">
        <v>71</v>
      </c>
      <c r="B15" s="5" t="s">
        <v>71</v>
      </c>
      <c r="C15" s="5" t="s">
        <v>71</v>
      </c>
      <c r="D15" s="17" t="s">
        <v>71</v>
      </c>
      <c r="E15" s="17" t="s">
        <v>71</v>
      </c>
      <c r="F15" s="17" t="s">
        <v>71</v>
      </c>
    </row>
    <row r="16" spans="1:6" ht="15" customHeight="1" x14ac:dyDescent="0.3">
      <c r="A16" s="5"/>
      <c r="B16" s="5"/>
      <c r="C16" s="5"/>
      <c r="D16" s="17"/>
      <c r="E16" s="17"/>
      <c r="F16" s="17"/>
    </row>
    <row r="17" spans="1:6" ht="15" customHeight="1" x14ac:dyDescent="0.3">
      <c r="A17" s="5" t="s">
        <v>19</v>
      </c>
      <c r="B17" s="5" t="s">
        <v>135</v>
      </c>
      <c r="C17" s="5" t="s">
        <v>136</v>
      </c>
      <c r="D17" s="17">
        <v>1421333437</v>
      </c>
      <c r="E17" s="17">
        <v>1603206731</v>
      </c>
      <c r="F17" s="17">
        <v>6221697331</v>
      </c>
    </row>
    <row r="18" spans="1:6" ht="15" customHeight="1" x14ac:dyDescent="0.3">
      <c r="A18" s="5" t="s">
        <v>71</v>
      </c>
      <c r="B18" s="5" t="s">
        <v>71</v>
      </c>
      <c r="C18" s="5" t="s">
        <v>71</v>
      </c>
      <c r="D18" s="17" t="s">
        <v>71</v>
      </c>
      <c r="E18" s="17" t="s">
        <v>71</v>
      </c>
      <c r="F18" s="17" t="s">
        <v>71</v>
      </c>
    </row>
    <row r="19" spans="1:6" ht="15" customHeight="1" x14ac:dyDescent="0.3">
      <c r="A19" s="5"/>
      <c r="B19" s="5"/>
      <c r="C19" s="5"/>
      <c r="D19" s="17"/>
      <c r="E19" s="17"/>
      <c r="F19" s="17"/>
    </row>
    <row r="20" spans="1:6" ht="15" customHeight="1" x14ac:dyDescent="0.3">
      <c r="A20" s="5" t="s">
        <v>22</v>
      </c>
      <c r="B20" s="5" t="s">
        <v>137</v>
      </c>
      <c r="C20" s="5" t="s">
        <v>138</v>
      </c>
      <c r="D20" s="17">
        <v>0</v>
      </c>
      <c r="E20" s="17">
        <v>0</v>
      </c>
      <c r="F20" s="17">
        <v>0</v>
      </c>
    </row>
    <row r="21" spans="1:6" ht="15" customHeight="1" x14ac:dyDescent="0.3">
      <c r="A21" s="5" t="s">
        <v>71</v>
      </c>
      <c r="B21" s="5" t="s">
        <v>71</v>
      </c>
      <c r="C21" s="5" t="s">
        <v>71</v>
      </c>
      <c r="D21" s="17" t="s">
        <v>71</v>
      </c>
      <c r="E21" s="17" t="s">
        <v>71</v>
      </c>
      <c r="F21" s="17" t="s">
        <v>71</v>
      </c>
    </row>
    <row r="22" spans="1:6" ht="15" customHeight="1" x14ac:dyDescent="0.3">
      <c r="A22" s="5" t="s">
        <v>25</v>
      </c>
      <c r="B22" s="5" t="s">
        <v>139</v>
      </c>
      <c r="C22" s="5" t="s">
        <v>140</v>
      </c>
      <c r="D22" s="17">
        <v>0</v>
      </c>
      <c r="E22" s="17">
        <v>0</v>
      </c>
      <c r="F22" s="17">
        <v>0</v>
      </c>
    </row>
    <row r="23" spans="1:6" ht="15" customHeight="1" x14ac:dyDescent="0.3">
      <c r="A23" s="5" t="s">
        <v>71</v>
      </c>
      <c r="B23" s="5" t="s">
        <v>71</v>
      </c>
      <c r="C23" s="5" t="s">
        <v>71</v>
      </c>
      <c r="D23" s="17" t="s">
        <v>71</v>
      </c>
      <c r="E23" s="17" t="s">
        <v>71</v>
      </c>
      <c r="F23" s="17" t="s">
        <v>71</v>
      </c>
    </row>
    <row r="24" spans="1:6" ht="15" customHeight="1" x14ac:dyDescent="0.3">
      <c r="A24" s="5" t="s">
        <v>28</v>
      </c>
      <c r="B24" s="5" t="s">
        <v>141</v>
      </c>
      <c r="C24" s="5" t="s">
        <v>142</v>
      </c>
      <c r="D24" s="17">
        <v>70971429</v>
      </c>
      <c r="E24" s="17">
        <v>58628571</v>
      </c>
      <c r="F24" s="17">
        <v>129600000</v>
      </c>
    </row>
    <row r="25" spans="1:6" ht="15" customHeight="1" x14ac:dyDescent="0.3">
      <c r="A25" s="5" t="s">
        <v>71</v>
      </c>
      <c r="B25" s="5" t="s">
        <v>71</v>
      </c>
      <c r="C25" s="5" t="s">
        <v>71</v>
      </c>
      <c r="D25" s="17" t="s">
        <v>71</v>
      </c>
      <c r="E25" s="17" t="s">
        <v>71</v>
      </c>
      <c r="F25" s="17" t="s">
        <v>71</v>
      </c>
    </row>
    <row r="26" spans="1:6" ht="15" customHeight="1" x14ac:dyDescent="0.3">
      <c r="A26" s="5" t="s">
        <v>31</v>
      </c>
      <c r="B26" s="5" t="s">
        <v>143</v>
      </c>
      <c r="C26" s="5" t="s">
        <v>144</v>
      </c>
      <c r="D26" s="17">
        <v>180000000</v>
      </c>
      <c r="E26" s="17">
        <v>180000000</v>
      </c>
      <c r="F26" s="17">
        <v>720000000</v>
      </c>
    </row>
    <row r="27" spans="1:6" ht="15" customHeight="1" x14ac:dyDescent="0.3">
      <c r="A27" s="5" t="s">
        <v>71</v>
      </c>
      <c r="B27" s="5" t="s">
        <v>71</v>
      </c>
      <c r="C27" s="5" t="s">
        <v>71</v>
      </c>
      <c r="D27" s="17" t="s">
        <v>71</v>
      </c>
      <c r="E27" s="17" t="s">
        <v>71</v>
      </c>
      <c r="F27" s="17" t="s">
        <v>71</v>
      </c>
    </row>
    <row r="28" spans="1:6" ht="15" customHeight="1" x14ac:dyDescent="0.3">
      <c r="A28" s="5"/>
      <c r="B28" s="5"/>
      <c r="C28" s="5"/>
      <c r="D28" s="17"/>
      <c r="E28" s="17"/>
      <c r="F28" s="17"/>
    </row>
    <row r="29" spans="1:6" ht="15" customHeight="1" x14ac:dyDescent="0.3">
      <c r="A29" s="5" t="s">
        <v>34</v>
      </c>
      <c r="B29" s="5" t="s">
        <v>145</v>
      </c>
      <c r="C29" s="5" t="s">
        <v>146</v>
      </c>
      <c r="D29" s="17">
        <v>0</v>
      </c>
      <c r="E29" s="17">
        <v>286541574</v>
      </c>
      <c r="F29" s="17">
        <v>286541574</v>
      </c>
    </row>
    <row r="30" spans="1:6" ht="15" customHeight="1" x14ac:dyDescent="0.3">
      <c r="A30" s="5" t="s">
        <v>71</v>
      </c>
      <c r="B30" s="5" t="s">
        <v>71</v>
      </c>
      <c r="C30" s="5" t="s">
        <v>71</v>
      </c>
      <c r="D30" s="17" t="s">
        <v>71</v>
      </c>
      <c r="E30" s="17" t="s">
        <v>71</v>
      </c>
      <c r="F30" s="17" t="s">
        <v>71</v>
      </c>
    </row>
    <row r="31" spans="1:6" ht="15" customHeight="1" x14ac:dyDescent="0.3">
      <c r="A31" s="5"/>
      <c r="B31" s="5"/>
      <c r="C31" s="5"/>
      <c r="D31" s="17"/>
      <c r="E31" s="17"/>
      <c r="F31" s="17"/>
    </row>
    <row r="32" spans="1:6" ht="15" customHeight="1" x14ac:dyDescent="0.3">
      <c r="A32" s="5" t="s">
        <v>37</v>
      </c>
      <c r="B32" s="5" t="s">
        <v>147</v>
      </c>
      <c r="C32" s="5" t="s">
        <v>138</v>
      </c>
      <c r="D32" s="17">
        <v>424303740</v>
      </c>
      <c r="E32" s="17">
        <v>157373923</v>
      </c>
      <c r="F32" s="17">
        <v>856904873</v>
      </c>
    </row>
    <row r="33" spans="1:6" ht="15" customHeight="1" x14ac:dyDescent="0.3">
      <c r="A33" s="5" t="s">
        <v>71</v>
      </c>
      <c r="B33" s="5" t="s">
        <v>71</v>
      </c>
      <c r="C33" s="5" t="s">
        <v>71</v>
      </c>
      <c r="D33" s="17" t="s">
        <v>71</v>
      </c>
      <c r="E33" s="17" t="s">
        <v>71</v>
      </c>
      <c r="F33" s="17" t="s">
        <v>71</v>
      </c>
    </row>
    <row r="34" spans="1:6" ht="15" customHeight="1" x14ac:dyDescent="0.3">
      <c r="A34" s="5"/>
      <c r="B34" s="5"/>
      <c r="C34" s="5"/>
      <c r="D34" s="17"/>
      <c r="E34" s="17"/>
      <c r="F34" s="17"/>
    </row>
    <row r="35" spans="1:6" ht="15" customHeight="1" x14ac:dyDescent="0.3">
      <c r="A35" s="5" t="s">
        <v>40</v>
      </c>
      <c r="B35" s="5" t="s">
        <v>148</v>
      </c>
      <c r="C35" s="5" t="s">
        <v>140</v>
      </c>
      <c r="D35" s="17">
        <v>46660000</v>
      </c>
      <c r="E35" s="17">
        <v>280487916</v>
      </c>
      <c r="F35" s="17">
        <v>392927916</v>
      </c>
    </row>
    <row r="36" spans="1:6" ht="15" customHeight="1" x14ac:dyDescent="0.3">
      <c r="A36" s="5" t="s">
        <v>71</v>
      </c>
      <c r="B36" s="5" t="s">
        <v>71</v>
      </c>
      <c r="C36" s="5" t="s">
        <v>71</v>
      </c>
      <c r="D36" s="17" t="s">
        <v>71</v>
      </c>
      <c r="E36" s="17" t="s">
        <v>71</v>
      </c>
      <c r="F36" s="17" t="s">
        <v>71</v>
      </c>
    </row>
    <row r="37" spans="1:6" ht="15" customHeight="1" x14ac:dyDescent="0.3">
      <c r="A37" s="5"/>
      <c r="B37" s="5"/>
      <c r="C37" s="5"/>
      <c r="D37" s="17"/>
      <c r="E37" s="17"/>
      <c r="F37" s="17"/>
    </row>
    <row r="38" spans="1:6" ht="15" customHeight="1" x14ac:dyDescent="0.3">
      <c r="A38" s="8" t="s">
        <v>149</v>
      </c>
      <c r="B38" s="8" t="s">
        <v>150</v>
      </c>
      <c r="C38" s="8" t="s">
        <v>151</v>
      </c>
      <c r="D38" s="15">
        <v>186980505518</v>
      </c>
      <c r="E38" s="15">
        <v>209606251068</v>
      </c>
      <c r="F38" s="15">
        <v>841103248777</v>
      </c>
    </row>
    <row r="39" spans="1:6" ht="15" customHeight="1" x14ac:dyDescent="0.3">
      <c r="A39" s="8" t="s">
        <v>152</v>
      </c>
      <c r="B39" s="8" t="s">
        <v>153</v>
      </c>
      <c r="C39" s="8" t="s">
        <v>154</v>
      </c>
      <c r="D39" s="15">
        <v>-227442724998</v>
      </c>
      <c r="E39" s="15">
        <v>41636044969</v>
      </c>
      <c r="F39" s="15">
        <v>-239250938755</v>
      </c>
    </row>
    <row r="40" spans="1:6" ht="15" customHeight="1" x14ac:dyDescent="0.3">
      <c r="A40" s="5" t="s">
        <v>13</v>
      </c>
      <c r="B40" s="5" t="s">
        <v>155</v>
      </c>
      <c r="C40" s="5" t="s">
        <v>156</v>
      </c>
      <c r="D40" s="17">
        <v>1748749132</v>
      </c>
      <c r="E40" s="17">
        <v>-2353106949</v>
      </c>
      <c r="F40" s="17">
        <v>-1825944583</v>
      </c>
    </row>
    <row r="41" spans="1:6" ht="15" customHeight="1" x14ac:dyDescent="0.3">
      <c r="A41" s="5" t="s">
        <v>16</v>
      </c>
      <c r="B41" s="5" t="s">
        <v>157</v>
      </c>
      <c r="C41" s="5" t="s">
        <v>158</v>
      </c>
      <c r="D41" s="17">
        <v>-229191474130</v>
      </c>
      <c r="E41" s="17">
        <v>43989151918</v>
      </c>
      <c r="F41" s="17">
        <v>-237424994172</v>
      </c>
    </row>
    <row r="42" spans="1:6" ht="15" customHeight="1" x14ac:dyDescent="0.3">
      <c r="A42" s="8" t="s">
        <v>159</v>
      </c>
      <c r="B42" s="8" t="s">
        <v>160</v>
      </c>
      <c r="C42" s="8" t="s">
        <v>161</v>
      </c>
      <c r="D42" s="15">
        <v>-40462219480</v>
      </c>
      <c r="E42" s="15">
        <v>251242296037</v>
      </c>
      <c r="F42" s="15">
        <v>601852310022</v>
      </c>
    </row>
    <row r="43" spans="1:6" ht="15" customHeight="1" x14ac:dyDescent="0.3">
      <c r="A43" s="8" t="s">
        <v>162</v>
      </c>
      <c r="B43" s="8" t="s">
        <v>163</v>
      </c>
      <c r="C43" s="8" t="s">
        <v>164</v>
      </c>
      <c r="D43" s="15">
        <v>13389996426826</v>
      </c>
      <c r="E43" s="15">
        <v>14148340595495</v>
      </c>
      <c r="F43" s="15">
        <v>14019987274337</v>
      </c>
    </row>
    <row r="44" spans="1:6" ht="15" customHeight="1" x14ac:dyDescent="0.3">
      <c r="A44" s="8" t="s">
        <v>165</v>
      </c>
      <c r="B44" s="8" t="s">
        <v>166</v>
      </c>
      <c r="C44" s="8" t="s">
        <v>167</v>
      </c>
      <c r="D44" s="15">
        <v>-3534600118291</v>
      </c>
      <c r="E44" s="15">
        <v>-758344168669</v>
      </c>
      <c r="F44" s="15">
        <v>-4164590965802</v>
      </c>
    </row>
    <row r="45" spans="1:6" ht="15" customHeight="1" x14ac:dyDescent="0.3">
      <c r="A45" s="5" t="s">
        <v>13</v>
      </c>
      <c r="B45" s="5" t="s">
        <v>168</v>
      </c>
      <c r="C45" s="5" t="s">
        <v>169</v>
      </c>
      <c r="D45" s="17">
        <v>-40462219480</v>
      </c>
      <c r="E45" s="17">
        <v>251242296037</v>
      </c>
      <c r="F45" s="17">
        <v>601852310022</v>
      </c>
    </row>
    <row r="46" spans="1:6" ht="15" customHeight="1" x14ac:dyDescent="0.3">
      <c r="A46" s="5" t="s">
        <v>16</v>
      </c>
      <c r="B46" s="5" t="s">
        <v>170</v>
      </c>
      <c r="C46" s="5" t="s">
        <v>171</v>
      </c>
      <c r="D46" s="17">
        <v>0</v>
      </c>
      <c r="E46" s="17">
        <v>-688620686710</v>
      </c>
      <c r="F46" s="17">
        <v>-688620686710</v>
      </c>
    </row>
    <row r="47" spans="1:6" ht="15" customHeight="1" x14ac:dyDescent="0.3">
      <c r="A47" s="5" t="s">
        <v>19</v>
      </c>
      <c r="B47" s="5" t="s">
        <v>172</v>
      </c>
      <c r="C47" s="5" t="s">
        <v>173</v>
      </c>
      <c r="D47" s="17">
        <v>-3494137898811</v>
      </c>
      <c r="E47" s="17">
        <v>-320965777996</v>
      </c>
      <c r="F47" s="17">
        <v>-4077822589114</v>
      </c>
    </row>
    <row r="48" spans="1:6" ht="15" customHeight="1" x14ac:dyDescent="0.3">
      <c r="A48" s="8" t="s">
        <v>174</v>
      </c>
      <c r="B48" s="8" t="s">
        <v>175</v>
      </c>
      <c r="C48" s="8" t="s">
        <v>176</v>
      </c>
      <c r="D48" s="15">
        <v>9855396308535</v>
      </c>
      <c r="E48" s="15">
        <v>13389996426826</v>
      </c>
      <c r="F48" s="15">
        <v>9855396308535</v>
      </c>
    </row>
    <row r="49" spans="1:6" ht="15" customHeight="1" x14ac:dyDescent="0.3">
      <c r="A49" s="8" t="s">
        <v>177</v>
      </c>
      <c r="B49" s="8" t="s">
        <v>178</v>
      </c>
      <c r="C49" s="8" t="s">
        <v>179</v>
      </c>
      <c r="D49" s="15">
        <v>0</v>
      </c>
      <c r="E49" s="15">
        <v>0</v>
      </c>
      <c r="F49" s="15">
        <v>0</v>
      </c>
    </row>
    <row r="50" spans="1:6" ht="15" customHeight="1" x14ac:dyDescent="0.3">
      <c r="A50" s="5" t="s">
        <v>1</v>
      </c>
      <c r="B50" s="5" t="s">
        <v>180</v>
      </c>
      <c r="C50" s="5" t="s">
        <v>181</v>
      </c>
      <c r="D50" s="17">
        <v>0</v>
      </c>
      <c r="E50" s="17">
        <v>0</v>
      </c>
      <c r="F50" s="17">
        <v>0</v>
      </c>
    </row>
    <row r="51" spans="1:6" ht="15" customHeight="1" x14ac:dyDescent="0.3">
      <c r="A51" s="9" t="s">
        <v>1</v>
      </c>
      <c r="B51" s="9" t="s">
        <v>1</v>
      </c>
      <c r="C51" s="9" t="s">
        <v>1</v>
      </c>
      <c r="D51" s="20" t="s">
        <v>1</v>
      </c>
      <c r="E51" s="20" t="s">
        <v>1</v>
      </c>
      <c r="F51" s="20"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1"/>
  <sheetViews>
    <sheetView workbookViewId="0">
      <selection activeCell="D3" sqref="D3:G60"/>
    </sheetView>
  </sheetViews>
  <sheetFormatPr defaultRowHeight="13.2" x14ac:dyDescent="0.25"/>
  <cols>
    <col min="1" max="1" width="6.88671875" customWidth="1"/>
    <col min="2" max="2" width="31.6640625" customWidth="1"/>
    <col min="3" max="3" width="10.33203125" customWidth="1"/>
    <col min="4" max="4" width="19.33203125" customWidth="1"/>
    <col min="5" max="5" width="41.33203125" customWidth="1"/>
    <col min="6" max="6" width="21.5546875" customWidth="1"/>
    <col min="7" max="7" width="29.88671875" customWidth="1"/>
  </cols>
  <sheetData>
    <row r="1" spans="1:7" ht="15" customHeight="1" x14ac:dyDescent="0.25">
      <c r="A1" s="7" t="s">
        <v>10</v>
      </c>
      <c r="B1" s="7" t="s">
        <v>182</v>
      </c>
      <c r="C1" s="7" t="s">
        <v>59</v>
      </c>
      <c r="D1" s="7" t="s">
        <v>183</v>
      </c>
      <c r="E1" s="7" t="s">
        <v>184</v>
      </c>
      <c r="F1" s="7" t="s">
        <v>185</v>
      </c>
      <c r="G1" s="7" t="s">
        <v>186</v>
      </c>
    </row>
    <row r="2" spans="1:7" ht="15" customHeight="1" x14ac:dyDescent="0.3">
      <c r="A2" s="8" t="s">
        <v>63</v>
      </c>
      <c r="B2" s="27" t="s">
        <v>187</v>
      </c>
      <c r="C2" s="27"/>
      <c r="D2" s="27"/>
      <c r="E2" s="27"/>
      <c r="F2" s="27"/>
      <c r="G2" s="27"/>
    </row>
    <row r="3" spans="1:7" ht="15" customHeight="1" x14ac:dyDescent="0.3">
      <c r="A3" s="5" t="s">
        <v>71</v>
      </c>
      <c r="B3" s="5" t="s">
        <v>71</v>
      </c>
      <c r="C3" s="5" t="s">
        <v>71</v>
      </c>
      <c r="D3" s="17" t="s">
        <v>71</v>
      </c>
      <c r="E3" s="17" t="s">
        <v>71</v>
      </c>
      <c r="F3" s="17" t="s">
        <v>71</v>
      </c>
      <c r="G3" s="18" t="s">
        <v>71</v>
      </c>
    </row>
    <row r="4" spans="1:7" ht="15" customHeight="1" x14ac:dyDescent="0.3">
      <c r="A4" s="5"/>
      <c r="B4" s="5" t="s">
        <v>188</v>
      </c>
      <c r="C4" s="5" t="s">
        <v>189</v>
      </c>
      <c r="D4" s="17"/>
      <c r="E4" s="17"/>
      <c r="F4" s="17"/>
      <c r="G4" s="18"/>
    </row>
    <row r="5" spans="1:7" ht="15" customHeight="1" x14ac:dyDescent="0.3">
      <c r="A5" s="8" t="s">
        <v>101</v>
      </c>
      <c r="B5" s="8" t="s">
        <v>190</v>
      </c>
      <c r="C5" s="8" t="s">
        <v>191</v>
      </c>
      <c r="D5" s="15"/>
      <c r="E5" s="15"/>
      <c r="F5" s="15"/>
      <c r="G5" s="16"/>
    </row>
    <row r="6" spans="1:7" ht="15" customHeight="1" x14ac:dyDescent="0.3">
      <c r="A6" s="5" t="s">
        <v>71</v>
      </c>
      <c r="B6" s="5" t="s">
        <v>71</v>
      </c>
      <c r="C6" s="5" t="s">
        <v>71</v>
      </c>
      <c r="D6" s="17" t="s">
        <v>71</v>
      </c>
      <c r="E6" s="17" t="s">
        <v>71</v>
      </c>
      <c r="F6" s="17" t="s">
        <v>71</v>
      </c>
      <c r="G6" s="18" t="s">
        <v>71</v>
      </c>
    </row>
    <row r="7" spans="1:7" ht="15" customHeight="1" x14ac:dyDescent="0.3">
      <c r="A7" s="5" t="s">
        <v>1</v>
      </c>
      <c r="B7" s="5" t="s">
        <v>188</v>
      </c>
      <c r="C7" s="5" t="s">
        <v>192</v>
      </c>
      <c r="D7" s="17"/>
      <c r="E7" s="17"/>
      <c r="F7" s="17"/>
      <c r="G7" s="18"/>
    </row>
    <row r="8" spans="1:7" ht="15" customHeight="1" x14ac:dyDescent="0.3">
      <c r="A8" s="8" t="s">
        <v>193</v>
      </c>
      <c r="B8" s="8" t="s">
        <v>194</v>
      </c>
      <c r="C8" s="8" t="s">
        <v>195</v>
      </c>
      <c r="D8" s="15"/>
      <c r="E8" s="15"/>
      <c r="F8" s="15"/>
      <c r="G8" s="16"/>
    </row>
    <row r="9" spans="1:7" ht="15" customHeight="1" x14ac:dyDescent="0.3">
      <c r="A9" s="5" t="s">
        <v>71</v>
      </c>
      <c r="B9" s="5" t="s">
        <v>71</v>
      </c>
      <c r="C9" s="5" t="s">
        <v>71</v>
      </c>
      <c r="D9" s="17" t="s">
        <v>71</v>
      </c>
      <c r="E9" s="17" t="s">
        <v>71</v>
      </c>
      <c r="F9" s="17" t="s">
        <v>71</v>
      </c>
      <c r="G9" s="18" t="s">
        <v>71</v>
      </c>
    </row>
    <row r="10" spans="1:7" ht="15" customHeight="1" x14ac:dyDescent="0.3">
      <c r="A10" s="5" t="s">
        <v>1</v>
      </c>
      <c r="B10" s="5" t="s">
        <v>188</v>
      </c>
      <c r="C10" s="5" t="s">
        <v>196</v>
      </c>
      <c r="D10" s="17"/>
      <c r="E10" s="17"/>
      <c r="F10" s="17">
        <v>0</v>
      </c>
      <c r="G10" s="18">
        <v>0</v>
      </c>
    </row>
    <row r="11" spans="1:7" ht="15" customHeight="1" x14ac:dyDescent="0.3">
      <c r="A11" s="8" t="s">
        <v>149</v>
      </c>
      <c r="B11" s="8" t="s">
        <v>197</v>
      </c>
      <c r="C11" s="8" t="s">
        <v>198</v>
      </c>
      <c r="D11" s="15"/>
      <c r="E11" s="15"/>
      <c r="F11" s="15"/>
      <c r="G11" s="16"/>
    </row>
    <row r="12" spans="1:7" ht="15" customHeight="1" x14ac:dyDescent="0.3">
      <c r="A12" s="5" t="s">
        <v>71</v>
      </c>
      <c r="B12" s="5" t="s">
        <v>71</v>
      </c>
      <c r="C12" s="5" t="s">
        <v>71</v>
      </c>
      <c r="D12" s="17" t="s">
        <v>71</v>
      </c>
      <c r="E12" s="17" t="s">
        <v>71</v>
      </c>
      <c r="F12" s="17" t="s">
        <v>71</v>
      </c>
      <c r="G12" s="18" t="s">
        <v>71</v>
      </c>
    </row>
    <row r="13" spans="1:7" ht="15" customHeight="1" x14ac:dyDescent="0.3">
      <c r="A13" s="5">
        <v>1</v>
      </c>
      <c r="B13" s="12" t="s">
        <v>332</v>
      </c>
      <c r="C13" s="5">
        <v>2251.1</v>
      </c>
      <c r="D13" s="17"/>
      <c r="E13" s="17"/>
      <c r="F13" s="17">
        <v>5253434663802</v>
      </c>
      <c r="G13" s="18">
        <v>0.53157880645469402</v>
      </c>
    </row>
    <row r="14" spans="1:7" ht="15" customHeight="1" x14ac:dyDescent="0.3">
      <c r="A14" s="5">
        <v>1.1000000000000001</v>
      </c>
      <c r="B14" s="12" t="s">
        <v>333</v>
      </c>
      <c r="C14" s="5" t="s">
        <v>334</v>
      </c>
      <c r="D14" s="17">
        <v>1489</v>
      </c>
      <c r="E14" s="17">
        <v>100000000</v>
      </c>
      <c r="F14" s="17">
        <v>148900000000</v>
      </c>
      <c r="G14" s="18">
        <v>1.50667305004266E-2</v>
      </c>
    </row>
    <row r="15" spans="1:7" ht="15" customHeight="1" x14ac:dyDescent="0.3">
      <c r="A15" s="5">
        <v>1.2</v>
      </c>
      <c r="B15" s="12" t="s">
        <v>335</v>
      </c>
      <c r="C15" s="5" t="s">
        <v>336</v>
      </c>
      <c r="D15" s="17">
        <v>900000</v>
      </c>
      <c r="E15" s="17">
        <v>100036.95</v>
      </c>
      <c r="F15" s="17">
        <v>90033255000</v>
      </c>
      <c r="G15" s="18">
        <v>9.1101866296923097E-3</v>
      </c>
    </row>
    <row r="16" spans="1:7" ht="15" customHeight="1" x14ac:dyDescent="0.3">
      <c r="A16" s="5">
        <v>1.3</v>
      </c>
      <c r="B16" s="12" t="s">
        <v>337</v>
      </c>
      <c r="C16" s="5" t="s">
        <v>338</v>
      </c>
      <c r="D16" s="17">
        <v>1761637</v>
      </c>
      <c r="E16" s="17">
        <v>103567.602999</v>
      </c>
      <c r="F16" s="17">
        <v>182448521446</v>
      </c>
      <c r="G16" s="18">
        <v>1.84614016308139E-2</v>
      </c>
    </row>
    <row r="17" spans="1:7" ht="15" customHeight="1" x14ac:dyDescent="0.3">
      <c r="A17" s="5">
        <v>1.4</v>
      </c>
      <c r="B17" s="12" t="s">
        <v>339</v>
      </c>
      <c r="C17" s="5" t="s">
        <v>340</v>
      </c>
      <c r="D17" s="17">
        <v>12296196</v>
      </c>
      <c r="E17" s="17">
        <v>100747.862999</v>
      </c>
      <c r="F17" s="17">
        <v>1238815470029</v>
      </c>
      <c r="G17" s="18">
        <v>0.125351906156389</v>
      </c>
    </row>
    <row r="18" spans="1:7" ht="15" customHeight="1" x14ac:dyDescent="0.3">
      <c r="A18" s="5">
        <v>1.5</v>
      </c>
      <c r="B18" s="12" t="s">
        <v>341</v>
      </c>
      <c r="C18" s="5" t="s">
        <v>342</v>
      </c>
      <c r="D18" s="17">
        <v>34112</v>
      </c>
      <c r="E18" s="17">
        <v>100829.96400000001</v>
      </c>
      <c r="F18" s="17">
        <v>3439511732</v>
      </c>
      <c r="G18" s="18">
        <v>3.4803355486299201E-4</v>
      </c>
    </row>
    <row r="19" spans="1:7" ht="15" customHeight="1" x14ac:dyDescent="0.3">
      <c r="A19" s="5">
        <v>1.6</v>
      </c>
      <c r="B19" s="12" t="s">
        <v>343</v>
      </c>
      <c r="C19" s="5" t="s">
        <v>344</v>
      </c>
      <c r="D19" s="17">
        <v>581035</v>
      </c>
      <c r="E19" s="17">
        <v>99787.794999999998</v>
      </c>
      <c r="F19" s="17">
        <v>57980201468</v>
      </c>
      <c r="G19" s="18">
        <v>5.8668372725238097E-3</v>
      </c>
    </row>
    <row r="20" spans="1:7" ht="15" customHeight="1" x14ac:dyDescent="0.3">
      <c r="A20" s="5">
        <v>1.7</v>
      </c>
      <c r="B20" s="12" t="s">
        <v>345</v>
      </c>
      <c r="C20" s="5" t="s">
        <v>346</v>
      </c>
      <c r="D20" s="17">
        <v>2917149</v>
      </c>
      <c r="E20" s="17">
        <v>98466.794999000005</v>
      </c>
      <c r="F20" s="17">
        <v>287242312567</v>
      </c>
      <c r="G20" s="18">
        <v>2.90651612610228E-2</v>
      </c>
    </row>
    <row r="21" spans="1:7" ht="15" customHeight="1" x14ac:dyDescent="0.3">
      <c r="A21" s="5">
        <v>1.8</v>
      </c>
      <c r="B21" s="12" t="s">
        <v>347</v>
      </c>
      <c r="C21" s="5" t="s">
        <v>348</v>
      </c>
      <c r="D21" s="17">
        <v>299657</v>
      </c>
      <c r="E21" s="17">
        <v>100123.150999</v>
      </c>
      <c r="F21" s="17">
        <v>30002603059</v>
      </c>
      <c r="G21" s="18">
        <v>3.0358706151862201E-3</v>
      </c>
    </row>
    <row r="22" spans="1:7" ht="15" customHeight="1" x14ac:dyDescent="0.3">
      <c r="A22" s="5">
        <v>1.9</v>
      </c>
      <c r="B22" s="12" t="s">
        <v>349</v>
      </c>
      <c r="C22" s="5" t="s">
        <v>350</v>
      </c>
      <c r="D22" s="17">
        <v>8883348</v>
      </c>
      <c r="E22" s="17">
        <v>57306.643999</v>
      </c>
      <c r="F22" s="17">
        <v>509074861364</v>
      </c>
      <c r="G22" s="18">
        <v>5.1511710817417199E-2</v>
      </c>
    </row>
    <row r="23" spans="1:7" ht="15" customHeight="1" x14ac:dyDescent="0.3">
      <c r="A23" s="5">
        <v>1.1000000000000001</v>
      </c>
      <c r="B23" s="12" t="s">
        <v>351</v>
      </c>
      <c r="C23" s="5" t="s">
        <v>352</v>
      </c>
      <c r="D23" s="17">
        <v>1500000</v>
      </c>
      <c r="E23" s="17">
        <v>98526.985000000001</v>
      </c>
      <c r="F23" s="17">
        <v>147790477500</v>
      </c>
      <c r="G23" s="18">
        <v>1.49544613500461E-2</v>
      </c>
    </row>
    <row r="24" spans="1:7" ht="15" customHeight="1" x14ac:dyDescent="0.3">
      <c r="A24" s="5">
        <v>1.1100000000000001</v>
      </c>
      <c r="B24" s="12" t="s">
        <v>353</v>
      </c>
      <c r="C24" s="5" t="s">
        <v>354</v>
      </c>
      <c r="D24" s="17">
        <v>9428044</v>
      </c>
      <c r="E24" s="17">
        <v>98789.894998999996</v>
      </c>
      <c r="F24" s="17">
        <v>931395476815</v>
      </c>
      <c r="G24" s="18">
        <v>9.4245027793740305E-2</v>
      </c>
    </row>
    <row r="25" spans="1:7" ht="15" customHeight="1" x14ac:dyDescent="0.3">
      <c r="A25" s="5">
        <v>1.1200000000000001</v>
      </c>
      <c r="B25" s="12" t="s">
        <v>355</v>
      </c>
      <c r="C25" s="5" t="s">
        <v>356</v>
      </c>
      <c r="D25" s="17">
        <v>620000</v>
      </c>
      <c r="E25" s="17">
        <v>99559.520999999993</v>
      </c>
      <c r="F25" s="17">
        <v>61726903020</v>
      </c>
      <c r="G25" s="18">
        <v>6.2459544152337699E-3</v>
      </c>
    </row>
    <row r="26" spans="1:7" ht="15" customHeight="1" x14ac:dyDescent="0.3">
      <c r="A26" s="5">
        <v>1.1299999999999999</v>
      </c>
      <c r="B26" s="12" t="s">
        <v>357</v>
      </c>
      <c r="C26" s="5" t="s">
        <v>358</v>
      </c>
      <c r="D26" s="17">
        <v>4092931</v>
      </c>
      <c r="E26" s="17">
        <v>99538.288998999997</v>
      </c>
      <c r="F26" s="17">
        <v>407403348735</v>
      </c>
      <c r="G26" s="18">
        <v>4.1223884891615603E-2</v>
      </c>
    </row>
    <row r="27" spans="1:7" ht="15" customHeight="1" x14ac:dyDescent="0.3">
      <c r="A27" s="5">
        <v>1.1399999999999999</v>
      </c>
      <c r="B27" s="12" t="s">
        <v>359</v>
      </c>
      <c r="C27" s="5" t="s">
        <v>360</v>
      </c>
      <c r="D27" s="17">
        <v>6353746</v>
      </c>
      <c r="E27" s="17">
        <v>99349.521999000004</v>
      </c>
      <c r="F27" s="17">
        <v>631241628009</v>
      </c>
      <c r="G27" s="18">
        <v>6.3873388111901505E-2</v>
      </c>
    </row>
    <row r="28" spans="1:7" ht="15" customHeight="1" x14ac:dyDescent="0.3">
      <c r="A28" s="5">
        <v>1.1499999999999999</v>
      </c>
      <c r="B28" s="12" t="s">
        <v>361</v>
      </c>
      <c r="C28" s="5" t="s">
        <v>362</v>
      </c>
      <c r="D28" s="17">
        <v>5296500</v>
      </c>
      <c r="E28" s="17">
        <v>99299.554999999993</v>
      </c>
      <c r="F28" s="17">
        <v>525940093058</v>
      </c>
      <c r="G28" s="18">
        <v>5.3218251453822502E-2</v>
      </c>
    </row>
    <row r="29" spans="1:7" ht="15" customHeight="1" x14ac:dyDescent="0.3">
      <c r="A29" s="5">
        <v>2</v>
      </c>
      <c r="B29" s="12" t="s">
        <v>363</v>
      </c>
      <c r="C29" s="5">
        <v>2251.1999999999998</v>
      </c>
      <c r="D29" s="17"/>
      <c r="E29" s="17"/>
      <c r="F29" s="17">
        <v>905530696570</v>
      </c>
      <c r="G29" s="18">
        <v>9.1627850672154204E-2</v>
      </c>
    </row>
    <row r="30" spans="1:7" ht="15" customHeight="1" x14ac:dyDescent="0.3">
      <c r="A30" s="5">
        <v>2.1</v>
      </c>
      <c r="B30" s="12" t="s">
        <v>364</v>
      </c>
      <c r="C30" s="5" t="s">
        <v>365</v>
      </c>
      <c r="D30" s="17">
        <v>3000</v>
      </c>
      <c r="E30" s="17">
        <v>100000000</v>
      </c>
      <c r="F30" s="17">
        <v>300000000000</v>
      </c>
      <c r="G30" s="18">
        <v>3.03560721969643E-2</v>
      </c>
    </row>
    <row r="31" spans="1:7" ht="15" customHeight="1" x14ac:dyDescent="0.3">
      <c r="A31" s="5">
        <v>2.2000000000000002</v>
      </c>
      <c r="B31" s="12" t="s">
        <v>366</v>
      </c>
      <c r="C31" s="5" t="s">
        <v>367</v>
      </c>
      <c r="D31" s="17">
        <v>1055</v>
      </c>
      <c r="E31" s="17">
        <v>99992774</v>
      </c>
      <c r="F31" s="17">
        <v>105492376570</v>
      </c>
      <c r="G31" s="18">
        <v>1.0674447331294201E-2</v>
      </c>
    </row>
    <row r="32" spans="1:7" ht="15" customHeight="1" x14ac:dyDescent="0.3">
      <c r="A32" s="5">
        <v>2.2999999999999998</v>
      </c>
      <c r="B32" s="12" t="s">
        <v>368</v>
      </c>
      <c r="C32" s="5" t="s">
        <v>369</v>
      </c>
      <c r="D32" s="17">
        <v>5000</v>
      </c>
      <c r="E32" s="17">
        <v>100007664</v>
      </c>
      <c r="F32" s="17">
        <v>500038320000</v>
      </c>
      <c r="G32" s="18">
        <v>5.0597331143895703E-2</v>
      </c>
    </row>
    <row r="33" spans="1:7" ht="15" customHeight="1" x14ac:dyDescent="0.3">
      <c r="A33" s="5" t="s">
        <v>1</v>
      </c>
      <c r="B33" s="5" t="s">
        <v>188</v>
      </c>
      <c r="C33" s="5" t="s">
        <v>199</v>
      </c>
      <c r="D33" s="17"/>
      <c r="E33" s="17"/>
      <c r="F33" s="17">
        <v>6158965360372</v>
      </c>
      <c r="G33" s="18">
        <v>0.62320665712684797</v>
      </c>
    </row>
    <row r="34" spans="1:7" ht="15" customHeight="1" x14ac:dyDescent="0.3">
      <c r="A34" s="8" t="s">
        <v>200</v>
      </c>
      <c r="B34" s="8" t="s">
        <v>201</v>
      </c>
      <c r="C34" s="8" t="s">
        <v>202</v>
      </c>
      <c r="D34" s="15"/>
      <c r="E34" s="15"/>
      <c r="F34" s="15"/>
      <c r="G34" s="16"/>
    </row>
    <row r="35" spans="1:7" ht="15" customHeight="1" x14ac:dyDescent="0.3">
      <c r="A35" s="5" t="s">
        <v>71</v>
      </c>
      <c r="B35" s="5" t="s">
        <v>71</v>
      </c>
      <c r="C35" s="5" t="s">
        <v>71</v>
      </c>
      <c r="D35" s="17" t="s">
        <v>71</v>
      </c>
      <c r="E35" s="17" t="s">
        <v>71</v>
      </c>
      <c r="F35" s="17" t="s">
        <v>71</v>
      </c>
      <c r="G35" s="18" t="s">
        <v>71</v>
      </c>
    </row>
    <row r="36" spans="1:7" ht="15" customHeight="1" x14ac:dyDescent="0.3">
      <c r="A36" s="5">
        <v>1</v>
      </c>
      <c r="B36" s="12" t="s">
        <v>370</v>
      </c>
      <c r="C36" s="5">
        <v>2253.1</v>
      </c>
      <c r="D36" s="17"/>
      <c r="E36" s="17"/>
      <c r="F36" s="17">
        <v>0</v>
      </c>
      <c r="G36" s="18">
        <v>0</v>
      </c>
    </row>
    <row r="37" spans="1:7" ht="15" customHeight="1" x14ac:dyDescent="0.3">
      <c r="A37" s="5">
        <v>2</v>
      </c>
      <c r="B37" s="12" t="s">
        <v>371</v>
      </c>
      <c r="C37" s="5">
        <v>2253.1999999999998</v>
      </c>
      <c r="D37" s="17"/>
      <c r="E37" s="17"/>
      <c r="F37" s="17">
        <v>0</v>
      </c>
      <c r="G37" s="18">
        <v>0</v>
      </c>
    </row>
    <row r="38" spans="1:7" ht="15" customHeight="1" x14ac:dyDescent="0.3">
      <c r="A38" s="5" t="s">
        <v>1</v>
      </c>
      <c r="B38" s="5" t="s">
        <v>188</v>
      </c>
      <c r="C38" s="5" t="s">
        <v>203</v>
      </c>
      <c r="D38" s="17"/>
      <c r="E38" s="17"/>
      <c r="F38" s="17">
        <v>0</v>
      </c>
      <c r="G38" s="18">
        <v>0</v>
      </c>
    </row>
    <row r="39" spans="1:7" ht="15" customHeight="1" x14ac:dyDescent="0.3">
      <c r="A39" s="5" t="s">
        <v>1</v>
      </c>
      <c r="B39" s="5" t="s">
        <v>204</v>
      </c>
      <c r="C39" s="5" t="s">
        <v>205</v>
      </c>
      <c r="D39" s="17"/>
      <c r="E39" s="17"/>
      <c r="F39" s="17">
        <v>6158965360372</v>
      </c>
      <c r="G39" s="18">
        <v>0.62320665712684797</v>
      </c>
    </row>
    <row r="40" spans="1:7" ht="15" customHeight="1" x14ac:dyDescent="0.3">
      <c r="A40" s="8" t="s">
        <v>206</v>
      </c>
      <c r="B40" s="8" t="s">
        <v>207</v>
      </c>
      <c r="C40" s="8" t="s">
        <v>208</v>
      </c>
      <c r="D40" s="15"/>
      <c r="E40" s="15"/>
      <c r="F40" s="15"/>
      <c r="G40" s="16"/>
    </row>
    <row r="41" spans="1:7" ht="15" customHeight="1" x14ac:dyDescent="0.3">
      <c r="A41" s="5" t="s">
        <v>71</v>
      </c>
      <c r="B41" s="5" t="s">
        <v>71</v>
      </c>
      <c r="C41" s="5" t="s">
        <v>71</v>
      </c>
      <c r="D41" s="17" t="s">
        <v>71</v>
      </c>
      <c r="E41" s="17" t="s">
        <v>71</v>
      </c>
      <c r="F41" s="17" t="s">
        <v>71</v>
      </c>
      <c r="G41" s="18" t="s">
        <v>71</v>
      </c>
    </row>
    <row r="42" spans="1:7" ht="15" customHeight="1" x14ac:dyDescent="0.3">
      <c r="A42" s="5">
        <v>1</v>
      </c>
      <c r="B42" s="12" t="s">
        <v>372</v>
      </c>
      <c r="C42" s="5">
        <v>2256.1</v>
      </c>
      <c r="D42" s="17"/>
      <c r="E42" s="17"/>
      <c r="F42" s="17">
        <v>0</v>
      </c>
      <c r="G42" s="18">
        <v>0</v>
      </c>
    </row>
    <row r="43" spans="1:7" ht="15" customHeight="1" x14ac:dyDescent="0.3">
      <c r="A43" s="5">
        <v>2</v>
      </c>
      <c r="B43" s="12" t="s">
        <v>373</v>
      </c>
      <c r="C43" s="5">
        <v>2256.1999999999998</v>
      </c>
      <c r="D43" s="17"/>
      <c r="E43" s="17"/>
      <c r="F43" s="17">
        <v>421213478654</v>
      </c>
      <c r="G43" s="18">
        <v>4.2621289227851002E-2</v>
      </c>
    </row>
    <row r="44" spans="1:7" ht="15" customHeight="1" x14ac:dyDescent="0.3">
      <c r="A44" s="5">
        <v>3</v>
      </c>
      <c r="B44" s="12" t="s">
        <v>374</v>
      </c>
      <c r="C44" s="5">
        <v>2256.3000000000002</v>
      </c>
      <c r="D44" s="17"/>
      <c r="E44" s="17"/>
      <c r="F44" s="17">
        <v>66961424658</v>
      </c>
      <c r="G44" s="18">
        <v>6.7756194710994399E-3</v>
      </c>
    </row>
    <row r="45" spans="1:7" ht="15" customHeight="1" x14ac:dyDescent="0.3">
      <c r="A45" s="5">
        <v>4</v>
      </c>
      <c r="B45" s="12" t="s">
        <v>375</v>
      </c>
      <c r="C45" s="5">
        <v>2256.4</v>
      </c>
      <c r="D45" s="17"/>
      <c r="E45" s="17"/>
      <c r="F45" s="17">
        <v>102753723600</v>
      </c>
      <c r="G45" s="18">
        <v>1.0397331507028399E-2</v>
      </c>
    </row>
    <row r="46" spans="1:7" ht="15" customHeight="1" x14ac:dyDescent="0.3">
      <c r="A46" s="5">
        <v>5</v>
      </c>
      <c r="B46" s="12" t="s">
        <v>376</v>
      </c>
      <c r="C46" s="5">
        <v>2256.5</v>
      </c>
      <c r="D46" s="17"/>
      <c r="E46" s="17"/>
      <c r="F46" s="17">
        <v>0</v>
      </c>
      <c r="G46" s="18">
        <v>0</v>
      </c>
    </row>
    <row r="47" spans="1:7" ht="15" customHeight="1" x14ac:dyDescent="0.3">
      <c r="A47" s="5">
        <v>6</v>
      </c>
      <c r="B47" s="12" t="s">
        <v>377</v>
      </c>
      <c r="C47" s="5">
        <v>2256.6</v>
      </c>
      <c r="D47" s="17"/>
      <c r="E47" s="17"/>
      <c r="F47" s="17">
        <v>0</v>
      </c>
      <c r="G47" s="18">
        <v>0</v>
      </c>
    </row>
    <row r="48" spans="1:7" ht="15" customHeight="1" x14ac:dyDescent="0.3">
      <c r="A48" s="5">
        <v>7</v>
      </c>
      <c r="B48" s="12" t="s">
        <v>378</v>
      </c>
      <c r="C48" s="5">
        <v>2256.6999999999998</v>
      </c>
      <c r="D48" s="17"/>
      <c r="E48" s="17"/>
      <c r="F48" s="17">
        <v>0</v>
      </c>
      <c r="G48" s="18">
        <v>0</v>
      </c>
    </row>
    <row r="49" spans="1:7" ht="15" customHeight="1" x14ac:dyDescent="0.3">
      <c r="A49" s="5" t="s">
        <v>1</v>
      </c>
      <c r="B49" s="5" t="s">
        <v>188</v>
      </c>
      <c r="C49" s="5" t="s">
        <v>209</v>
      </c>
      <c r="D49" s="17"/>
      <c r="E49" s="17"/>
      <c r="F49" s="17">
        <v>590928626912</v>
      </c>
      <c r="G49" s="18">
        <v>5.9794240205978802E-2</v>
      </c>
    </row>
    <row r="50" spans="1:7" ht="15" customHeight="1" x14ac:dyDescent="0.3">
      <c r="A50" s="8" t="s">
        <v>210</v>
      </c>
      <c r="B50" s="8" t="s">
        <v>69</v>
      </c>
      <c r="C50" s="8" t="s">
        <v>211</v>
      </c>
      <c r="D50" s="15"/>
      <c r="E50" s="15"/>
      <c r="F50" s="15"/>
      <c r="G50" s="16"/>
    </row>
    <row r="51" spans="1:7" ht="15" customHeight="1" x14ac:dyDescent="0.3">
      <c r="A51" s="5" t="s">
        <v>1</v>
      </c>
      <c r="B51" s="5" t="s">
        <v>212</v>
      </c>
      <c r="C51" s="5" t="s">
        <v>213</v>
      </c>
      <c r="D51" s="17"/>
      <c r="E51" s="17"/>
      <c r="F51" s="17">
        <v>695364530844</v>
      </c>
      <c r="G51" s="18">
        <v>7.0361786338362195E-2</v>
      </c>
    </row>
    <row r="52" spans="1:7" ht="15" customHeight="1" x14ac:dyDescent="0.3">
      <c r="A52" s="5" t="s">
        <v>71</v>
      </c>
      <c r="B52" s="5" t="s">
        <v>71</v>
      </c>
      <c r="C52" s="5" t="s">
        <v>71</v>
      </c>
      <c r="D52" s="17" t="s">
        <v>71</v>
      </c>
      <c r="E52" s="17" t="s">
        <v>71</v>
      </c>
      <c r="F52" s="17" t="s">
        <v>71</v>
      </c>
      <c r="G52" s="18" t="s">
        <v>71</v>
      </c>
    </row>
    <row r="53" spans="1:7" ht="15" customHeight="1" x14ac:dyDescent="0.3">
      <c r="A53" s="5">
        <v>1.1000000000000001</v>
      </c>
      <c r="B53" s="12" t="s">
        <v>379</v>
      </c>
      <c r="C53" s="5">
        <v>2259.1</v>
      </c>
      <c r="D53" s="17"/>
      <c r="E53" s="17"/>
      <c r="F53" s="17">
        <v>695364530844</v>
      </c>
      <c r="G53" s="18">
        <v>7.0361786338362195E-2</v>
      </c>
    </row>
    <row r="54" spans="1:7" ht="15" customHeight="1" x14ac:dyDescent="0.3">
      <c r="A54" s="5">
        <v>1.2</v>
      </c>
      <c r="B54" s="12" t="s">
        <v>380</v>
      </c>
      <c r="C54" s="5">
        <v>2259.1999999999998</v>
      </c>
      <c r="D54" s="17"/>
      <c r="E54" s="17"/>
      <c r="F54" s="17">
        <v>0</v>
      </c>
      <c r="G54" s="18">
        <v>0</v>
      </c>
    </row>
    <row r="55" spans="1:7" ht="15" customHeight="1" x14ac:dyDescent="0.3">
      <c r="A55" s="5" t="s">
        <v>1</v>
      </c>
      <c r="B55" s="5" t="s">
        <v>72</v>
      </c>
      <c r="C55" s="5" t="s">
        <v>214</v>
      </c>
      <c r="D55" s="17"/>
      <c r="E55" s="17"/>
      <c r="F55" s="17">
        <v>500000000000</v>
      </c>
      <c r="G55" s="18">
        <v>5.0593453661607099E-2</v>
      </c>
    </row>
    <row r="56" spans="1:7" ht="15" customHeight="1" x14ac:dyDescent="0.3">
      <c r="A56" s="5" t="s">
        <v>71</v>
      </c>
      <c r="B56" s="5" t="s">
        <v>71</v>
      </c>
      <c r="C56" s="5" t="s">
        <v>71</v>
      </c>
      <c r="D56" s="17" t="s">
        <v>71</v>
      </c>
      <c r="E56" s="17" t="s">
        <v>71</v>
      </c>
      <c r="F56" s="17" t="s">
        <v>71</v>
      </c>
      <c r="G56" s="18" t="s">
        <v>71</v>
      </c>
    </row>
    <row r="57" spans="1:7" ht="15" customHeight="1" x14ac:dyDescent="0.3">
      <c r="A57" s="5" t="s">
        <v>1</v>
      </c>
      <c r="B57" s="5"/>
      <c r="C57" s="5"/>
      <c r="D57" s="17" t="s">
        <v>1</v>
      </c>
      <c r="E57" s="17" t="s">
        <v>1</v>
      </c>
      <c r="F57" s="17" t="s">
        <v>1</v>
      </c>
      <c r="G57" s="18" t="s">
        <v>1</v>
      </c>
    </row>
    <row r="58" spans="1:7" ht="15" customHeight="1" x14ac:dyDescent="0.3">
      <c r="A58" s="5">
        <v>3</v>
      </c>
      <c r="B58" s="12" t="s">
        <v>381</v>
      </c>
      <c r="C58" s="5">
        <v>2261.1</v>
      </c>
      <c r="D58" s="17"/>
      <c r="E58" s="17"/>
      <c r="F58" s="17">
        <v>1937442974129</v>
      </c>
      <c r="G58" s="18">
        <v>0.196043862667204</v>
      </c>
    </row>
    <row r="59" spans="1:7" ht="15" customHeight="1" x14ac:dyDescent="0.3">
      <c r="A59" s="5" t="s">
        <v>1</v>
      </c>
      <c r="B59" s="5" t="s">
        <v>188</v>
      </c>
      <c r="C59" s="5" t="s">
        <v>215</v>
      </c>
      <c r="D59" s="15"/>
      <c r="E59" s="15"/>
      <c r="F59" s="15">
        <v>3132807504973</v>
      </c>
      <c r="G59" s="16">
        <v>0.31699910266717302</v>
      </c>
    </row>
    <row r="60" spans="1:7" ht="15" customHeight="1" x14ac:dyDescent="0.3">
      <c r="A60" s="8" t="s">
        <v>165</v>
      </c>
      <c r="B60" s="8" t="s">
        <v>216</v>
      </c>
      <c r="C60" s="8" t="s">
        <v>217</v>
      </c>
      <c r="D60" s="15"/>
      <c r="E60" s="15"/>
      <c r="F60" s="15">
        <v>9882701492257</v>
      </c>
      <c r="G60" s="16">
        <v>1</v>
      </c>
    </row>
    <row r="61" spans="1:7" ht="15" customHeight="1" x14ac:dyDescent="0.3">
      <c r="A61" s="9" t="s">
        <v>1</v>
      </c>
      <c r="B61" s="9" t="s">
        <v>1</v>
      </c>
      <c r="C61" s="9" t="s">
        <v>1</v>
      </c>
      <c r="D61" s="9" t="s">
        <v>1</v>
      </c>
      <c r="E61" s="9" t="s">
        <v>1</v>
      </c>
      <c r="F61" s="9" t="s">
        <v>1</v>
      </c>
      <c r="G61" s="9"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H8" sqref="H8"/>
    </sheetView>
  </sheetViews>
  <sheetFormatPr defaultRowHeight="13.2" x14ac:dyDescent="0.25"/>
  <cols>
    <col min="1" max="1" width="6.88671875" customWidth="1"/>
    <col min="2" max="2" width="47.88671875" customWidth="1"/>
    <col min="3" max="3" width="6.88671875" customWidth="1"/>
    <col min="4" max="6" width="19.5546875" customWidth="1"/>
    <col min="7" max="7" width="14.44140625" customWidth="1"/>
    <col min="8" max="8" width="22.5546875" customWidth="1"/>
    <col min="9" max="9" width="14.44140625" customWidth="1"/>
    <col min="10" max="10" width="23.33203125" customWidth="1"/>
  </cols>
  <sheetData>
    <row r="1" spans="1:10" ht="15" customHeight="1" x14ac:dyDescent="0.25">
      <c r="A1" s="28" t="s">
        <v>10</v>
      </c>
      <c r="B1" s="28" t="s">
        <v>218</v>
      </c>
      <c r="C1" s="28" t="s">
        <v>219</v>
      </c>
      <c r="D1" s="28" t="s">
        <v>220</v>
      </c>
      <c r="E1" s="28" t="s">
        <v>221</v>
      </c>
      <c r="F1" s="28" t="s">
        <v>222</v>
      </c>
      <c r="G1" s="28" t="s">
        <v>223</v>
      </c>
      <c r="H1" s="28"/>
      <c r="I1" s="28" t="s">
        <v>224</v>
      </c>
      <c r="J1" s="28"/>
    </row>
    <row r="2" spans="1:10" ht="15" customHeight="1" x14ac:dyDescent="0.25">
      <c r="A2" s="28"/>
      <c r="B2" s="28"/>
      <c r="C2" s="28"/>
      <c r="D2" s="28"/>
      <c r="E2" s="28"/>
      <c r="F2" s="28"/>
      <c r="G2" s="7" t="s">
        <v>225</v>
      </c>
      <c r="H2" s="7" t="s">
        <v>226</v>
      </c>
      <c r="I2" s="7" t="s">
        <v>225</v>
      </c>
      <c r="J2" s="7" t="s">
        <v>227</v>
      </c>
    </row>
    <row r="3" spans="1:10" ht="15" customHeight="1" x14ac:dyDescent="0.3">
      <c r="A3" s="5" t="s">
        <v>13</v>
      </c>
      <c r="B3" s="5" t="s">
        <v>228</v>
      </c>
      <c r="C3" s="11" t="s">
        <v>1</v>
      </c>
      <c r="D3" s="11" t="s">
        <v>1</v>
      </c>
      <c r="E3" s="11" t="s">
        <v>1</v>
      </c>
      <c r="F3" s="11" t="s">
        <v>1</v>
      </c>
      <c r="G3" s="11" t="s">
        <v>1</v>
      </c>
      <c r="H3" s="11" t="s">
        <v>1</v>
      </c>
      <c r="I3" s="11" t="s">
        <v>1</v>
      </c>
      <c r="J3" s="11" t="s">
        <v>1</v>
      </c>
    </row>
    <row r="4" spans="1:10" ht="15" customHeight="1" x14ac:dyDescent="0.3">
      <c r="A4" s="5" t="s">
        <v>71</v>
      </c>
      <c r="B4" s="5" t="s">
        <v>71</v>
      </c>
      <c r="C4" s="11" t="s">
        <v>71</v>
      </c>
      <c r="D4" s="11" t="s">
        <v>71</v>
      </c>
      <c r="E4" s="11" t="s">
        <v>71</v>
      </c>
      <c r="F4" s="11" t="s">
        <v>71</v>
      </c>
      <c r="G4" s="11" t="s">
        <v>71</v>
      </c>
      <c r="H4" s="11" t="s">
        <v>71</v>
      </c>
      <c r="I4" s="11" t="s">
        <v>71</v>
      </c>
      <c r="J4" s="11" t="s">
        <v>71</v>
      </c>
    </row>
    <row r="5" spans="1:10" ht="15" customHeight="1" x14ac:dyDescent="0.3">
      <c r="A5" s="5"/>
      <c r="B5" s="5"/>
      <c r="C5" s="11" t="s">
        <v>1</v>
      </c>
      <c r="D5" s="11" t="s">
        <v>1</v>
      </c>
      <c r="E5" s="11" t="s">
        <v>1</v>
      </c>
      <c r="F5" s="11" t="s">
        <v>1</v>
      </c>
      <c r="G5" s="11" t="s">
        <v>1</v>
      </c>
      <c r="H5" s="11" t="s">
        <v>1</v>
      </c>
      <c r="I5" s="11" t="s">
        <v>1</v>
      </c>
      <c r="J5" s="11" t="s">
        <v>1</v>
      </c>
    </row>
    <row r="6" spans="1:10" ht="15" customHeight="1" x14ac:dyDescent="0.3">
      <c r="A6" s="8" t="s">
        <v>63</v>
      </c>
      <c r="B6" s="8" t="s">
        <v>229</v>
      </c>
      <c r="C6" s="10" t="s">
        <v>1</v>
      </c>
      <c r="D6" s="10" t="s">
        <v>1</v>
      </c>
      <c r="E6" s="10" t="s">
        <v>1</v>
      </c>
      <c r="F6" s="10" t="s">
        <v>1</v>
      </c>
      <c r="G6" s="10" t="s">
        <v>1</v>
      </c>
      <c r="H6" s="10" t="s">
        <v>1</v>
      </c>
      <c r="I6" s="10" t="s">
        <v>1</v>
      </c>
      <c r="J6" s="10" t="s">
        <v>1</v>
      </c>
    </row>
    <row r="7" spans="1:10" ht="15" customHeight="1" x14ac:dyDescent="0.3">
      <c r="A7" s="5" t="s">
        <v>16</v>
      </c>
      <c r="B7" s="5" t="s">
        <v>230</v>
      </c>
      <c r="C7" s="11" t="s">
        <v>1</v>
      </c>
      <c r="D7" s="11" t="s">
        <v>1</v>
      </c>
      <c r="E7" s="11" t="s">
        <v>1</v>
      </c>
      <c r="F7" s="11" t="s">
        <v>1</v>
      </c>
      <c r="G7" s="11" t="s">
        <v>1</v>
      </c>
      <c r="H7" s="11" t="s">
        <v>1</v>
      </c>
      <c r="I7" s="11" t="s">
        <v>1</v>
      </c>
      <c r="J7" s="11" t="s">
        <v>1</v>
      </c>
    </row>
    <row r="8" spans="1:10" ht="15" customHeight="1" x14ac:dyDescent="0.3">
      <c r="A8" s="5" t="s">
        <v>71</v>
      </c>
      <c r="B8" s="5" t="s">
        <v>71</v>
      </c>
      <c r="C8" s="11" t="s">
        <v>71</v>
      </c>
      <c r="D8" s="11" t="s">
        <v>71</v>
      </c>
      <c r="E8" s="11" t="s">
        <v>71</v>
      </c>
      <c r="F8" s="11" t="s">
        <v>71</v>
      </c>
      <c r="G8" s="11" t="s">
        <v>71</v>
      </c>
      <c r="H8" s="11" t="s">
        <v>71</v>
      </c>
      <c r="I8" s="11" t="s">
        <v>71</v>
      </c>
      <c r="J8" s="11" t="s">
        <v>71</v>
      </c>
    </row>
    <row r="9" spans="1:10" ht="15" customHeight="1" x14ac:dyDescent="0.3">
      <c r="A9" s="5"/>
      <c r="B9" s="5"/>
      <c r="C9" s="11" t="s">
        <v>1</v>
      </c>
      <c r="D9" s="11" t="s">
        <v>1</v>
      </c>
      <c r="E9" s="11" t="s">
        <v>1</v>
      </c>
      <c r="F9" s="11" t="s">
        <v>1</v>
      </c>
      <c r="G9" s="11" t="s">
        <v>1</v>
      </c>
      <c r="H9" s="11" t="s">
        <v>1</v>
      </c>
      <c r="I9" s="11" t="s">
        <v>1</v>
      </c>
      <c r="J9" s="11" t="s">
        <v>1</v>
      </c>
    </row>
    <row r="10" spans="1:10" ht="15" customHeight="1" x14ac:dyDescent="0.3">
      <c r="A10" s="8" t="s">
        <v>101</v>
      </c>
      <c r="B10" s="8" t="s">
        <v>231</v>
      </c>
      <c r="C10" s="10" t="s">
        <v>1</v>
      </c>
      <c r="D10" s="10" t="s">
        <v>1</v>
      </c>
      <c r="E10" s="10" t="s">
        <v>1</v>
      </c>
      <c r="F10" s="10" t="s">
        <v>1</v>
      </c>
      <c r="G10" s="10" t="s">
        <v>1</v>
      </c>
      <c r="H10" s="10" t="s">
        <v>1</v>
      </c>
      <c r="I10" s="10" t="s">
        <v>1</v>
      </c>
      <c r="J10" s="10" t="s">
        <v>1</v>
      </c>
    </row>
    <row r="11" spans="1:10" ht="15" customHeight="1" x14ac:dyDescent="0.3">
      <c r="A11" s="8" t="s">
        <v>232</v>
      </c>
      <c r="B11" s="8" t="s">
        <v>233</v>
      </c>
      <c r="C11" s="10" t="s">
        <v>1</v>
      </c>
      <c r="D11" s="10" t="s">
        <v>1</v>
      </c>
      <c r="E11" s="10" t="s">
        <v>1</v>
      </c>
      <c r="F11" s="10" t="s">
        <v>1</v>
      </c>
      <c r="G11" s="10" t="s">
        <v>1</v>
      </c>
      <c r="H11" s="10" t="s">
        <v>1</v>
      </c>
      <c r="I11" s="10" t="s">
        <v>1</v>
      </c>
      <c r="J11" s="10" t="s">
        <v>1</v>
      </c>
    </row>
    <row r="12" spans="1:10" ht="15" customHeight="1" x14ac:dyDescent="0.3">
      <c r="A12" s="5" t="s">
        <v>19</v>
      </c>
      <c r="B12" s="5" t="s">
        <v>234</v>
      </c>
      <c r="C12" s="11" t="s">
        <v>1</v>
      </c>
      <c r="D12" s="11" t="s">
        <v>1</v>
      </c>
      <c r="E12" s="11" t="s">
        <v>1</v>
      </c>
      <c r="F12" s="11" t="s">
        <v>1</v>
      </c>
      <c r="G12" s="11" t="s">
        <v>1</v>
      </c>
      <c r="H12" s="11" t="s">
        <v>1</v>
      </c>
      <c r="I12" s="11" t="s">
        <v>1</v>
      </c>
      <c r="J12" s="11" t="s">
        <v>1</v>
      </c>
    </row>
    <row r="13" spans="1:10" ht="15" customHeight="1" x14ac:dyDescent="0.3">
      <c r="A13" s="5" t="s">
        <v>71</v>
      </c>
      <c r="B13" s="5" t="s">
        <v>71</v>
      </c>
      <c r="C13" s="11" t="s">
        <v>71</v>
      </c>
      <c r="D13" s="11" t="s">
        <v>71</v>
      </c>
      <c r="E13" s="11" t="s">
        <v>71</v>
      </c>
      <c r="F13" s="11" t="s">
        <v>71</v>
      </c>
      <c r="G13" s="11" t="s">
        <v>71</v>
      </c>
      <c r="H13" s="11" t="s">
        <v>71</v>
      </c>
      <c r="I13" s="11" t="s">
        <v>71</v>
      </c>
      <c r="J13" s="11" t="s">
        <v>71</v>
      </c>
    </row>
    <row r="14" spans="1:10" ht="15" customHeight="1" x14ac:dyDescent="0.3">
      <c r="A14" s="5"/>
      <c r="B14" s="5"/>
      <c r="C14" s="11" t="s">
        <v>1</v>
      </c>
      <c r="D14" s="11" t="s">
        <v>1</v>
      </c>
      <c r="E14" s="11" t="s">
        <v>1</v>
      </c>
      <c r="F14" s="11" t="s">
        <v>1</v>
      </c>
      <c r="G14" s="11" t="s">
        <v>1</v>
      </c>
      <c r="H14" s="11" t="s">
        <v>1</v>
      </c>
      <c r="I14" s="11" t="s">
        <v>1</v>
      </c>
      <c r="J14" s="11" t="s">
        <v>1</v>
      </c>
    </row>
    <row r="15" spans="1:10" ht="15" customHeight="1" x14ac:dyDescent="0.3">
      <c r="A15" s="8" t="s">
        <v>149</v>
      </c>
      <c r="B15" s="8" t="s">
        <v>235</v>
      </c>
      <c r="C15" s="10" t="s">
        <v>1</v>
      </c>
      <c r="D15" s="10" t="s">
        <v>1</v>
      </c>
      <c r="E15" s="10" t="s">
        <v>1</v>
      </c>
      <c r="F15" s="10" t="s">
        <v>1</v>
      </c>
      <c r="G15" s="10" t="s">
        <v>1</v>
      </c>
      <c r="H15" s="10" t="s">
        <v>1</v>
      </c>
      <c r="I15" s="10" t="s">
        <v>1</v>
      </c>
      <c r="J15" s="10" t="s">
        <v>1</v>
      </c>
    </row>
    <row r="16" spans="1:10" ht="15" customHeight="1" x14ac:dyDescent="0.3">
      <c r="A16" s="5" t="s">
        <v>22</v>
      </c>
      <c r="B16" s="5" t="s">
        <v>236</v>
      </c>
      <c r="C16" s="11" t="s">
        <v>1</v>
      </c>
      <c r="D16" s="11" t="s">
        <v>1</v>
      </c>
      <c r="E16" s="11" t="s">
        <v>1</v>
      </c>
      <c r="F16" s="11" t="s">
        <v>1</v>
      </c>
      <c r="G16" s="11" t="s">
        <v>1</v>
      </c>
      <c r="H16" s="11" t="s">
        <v>1</v>
      </c>
      <c r="I16" s="11" t="s">
        <v>1</v>
      </c>
      <c r="J16" s="11" t="s">
        <v>1</v>
      </c>
    </row>
    <row r="17" spans="1:10" ht="15" customHeight="1" x14ac:dyDescent="0.3">
      <c r="A17" s="5" t="s">
        <v>71</v>
      </c>
      <c r="B17" s="5" t="s">
        <v>71</v>
      </c>
      <c r="C17" s="11" t="s">
        <v>71</v>
      </c>
      <c r="D17" s="11" t="s">
        <v>71</v>
      </c>
      <c r="E17" s="11" t="s">
        <v>71</v>
      </c>
      <c r="F17" s="11" t="s">
        <v>71</v>
      </c>
      <c r="G17" s="11" t="s">
        <v>71</v>
      </c>
      <c r="H17" s="11" t="s">
        <v>71</v>
      </c>
      <c r="I17" s="11" t="s">
        <v>71</v>
      </c>
      <c r="J17" s="11" t="s">
        <v>71</v>
      </c>
    </row>
    <row r="18" spans="1:10" ht="15" customHeight="1" x14ac:dyDescent="0.3">
      <c r="A18" s="5"/>
      <c r="B18" s="5"/>
      <c r="C18" s="11" t="s">
        <v>1</v>
      </c>
      <c r="D18" s="11" t="s">
        <v>1</v>
      </c>
      <c r="E18" s="11" t="s">
        <v>1</v>
      </c>
      <c r="F18" s="11" t="s">
        <v>1</v>
      </c>
      <c r="G18" s="11" t="s">
        <v>1</v>
      </c>
      <c r="H18" s="11" t="s">
        <v>1</v>
      </c>
      <c r="I18" s="11" t="s">
        <v>1</v>
      </c>
      <c r="J18" s="11" t="s">
        <v>1</v>
      </c>
    </row>
    <row r="19" spans="1:10" ht="15" customHeight="1" x14ac:dyDescent="0.3">
      <c r="A19" s="8" t="s">
        <v>152</v>
      </c>
      <c r="B19" s="8" t="s">
        <v>237</v>
      </c>
      <c r="C19" s="10" t="s">
        <v>1</v>
      </c>
      <c r="D19" s="10" t="s">
        <v>1</v>
      </c>
      <c r="E19" s="10" t="s">
        <v>1</v>
      </c>
      <c r="F19" s="10" t="s">
        <v>1</v>
      </c>
      <c r="G19" s="10" t="s">
        <v>1</v>
      </c>
      <c r="H19" s="10" t="s">
        <v>1</v>
      </c>
      <c r="I19" s="10" t="s">
        <v>1</v>
      </c>
      <c r="J19" s="10" t="s">
        <v>1</v>
      </c>
    </row>
    <row r="20" spans="1:10" ht="15" customHeight="1" x14ac:dyDescent="0.3">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workbookViewId="0">
      <selection activeCell="D2" sqref="D2:E30"/>
    </sheetView>
  </sheetViews>
  <sheetFormatPr defaultRowHeight="13.2" x14ac:dyDescent="0.25"/>
  <cols>
    <col min="1" max="1" width="6.88671875" customWidth="1"/>
    <col min="2" max="2" width="55" customWidth="1"/>
    <col min="3" max="3" width="10.33203125" customWidth="1"/>
    <col min="4" max="4" width="29.109375" customWidth="1"/>
    <col min="5" max="5" width="31.44140625" customWidth="1"/>
  </cols>
  <sheetData>
    <row r="1" spans="1:5" ht="15" customHeight="1" x14ac:dyDescent="0.25">
      <c r="A1" s="7" t="s">
        <v>10</v>
      </c>
      <c r="B1" s="7" t="s">
        <v>122</v>
      </c>
      <c r="C1" s="7" t="s">
        <v>59</v>
      </c>
      <c r="D1" s="7" t="s">
        <v>240</v>
      </c>
      <c r="E1" s="7" t="s">
        <v>241</v>
      </c>
    </row>
    <row r="2" spans="1:5" ht="15" customHeight="1" x14ac:dyDescent="0.3">
      <c r="A2" s="8" t="s">
        <v>63</v>
      </c>
      <c r="B2" s="8" t="s">
        <v>242</v>
      </c>
      <c r="C2" s="8" t="s">
        <v>189</v>
      </c>
      <c r="D2" s="16"/>
      <c r="E2" s="16"/>
    </row>
    <row r="3" spans="1:5" ht="15" customHeight="1" x14ac:dyDescent="0.3">
      <c r="A3" s="5" t="s">
        <v>13</v>
      </c>
      <c r="B3" s="5" t="s">
        <v>243</v>
      </c>
      <c r="C3" s="5" t="s">
        <v>244</v>
      </c>
      <c r="D3" s="18">
        <v>1.20994144489419E-2</v>
      </c>
      <c r="E3" s="18">
        <v>1.20994441939303E-2</v>
      </c>
    </row>
    <row r="4" spans="1:5" ht="15" customHeight="1" x14ac:dyDescent="0.3">
      <c r="A4" s="5" t="s">
        <v>16</v>
      </c>
      <c r="B4" s="5" t="s">
        <v>245</v>
      </c>
      <c r="C4" s="5" t="s">
        <v>246</v>
      </c>
      <c r="D4" s="18">
        <v>6.88971376167467E-4</v>
      </c>
      <c r="E4" s="18">
        <v>6.9918985413399304E-4</v>
      </c>
    </row>
    <row r="5" spans="1:5" ht="15" customHeight="1" x14ac:dyDescent="0.3">
      <c r="A5" s="5" t="s">
        <v>19</v>
      </c>
      <c r="B5" s="5" t="s">
        <v>247</v>
      </c>
      <c r="C5" s="5" t="s">
        <v>248</v>
      </c>
      <c r="D5" s="18">
        <v>4.7450503163295598E-4</v>
      </c>
      <c r="E5" s="18">
        <v>4.7111102700906601E-4</v>
      </c>
    </row>
    <row r="6" spans="1:5" ht="15" customHeight="1" x14ac:dyDescent="0.3">
      <c r="A6" s="5" t="s">
        <v>22</v>
      </c>
      <c r="B6" s="5" t="s">
        <v>249</v>
      </c>
      <c r="C6" s="5" t="s">
        <v>250</v>
      </c>
      <c r="D6" s="18">
        <v>2.31117021872319E-5</v>
      </c>
      <c r="E6" s="18">
        <v>1.68436886472547E-5</v>
      </c>
    </row>
    <row r="7" spans="1:5" ht="15" customHeight="1" x14ac:dyDescent="0.3">
      <c r="A7" s="5" t="s">
        <v>25</v>
      </c>
      <c r="B7" s="5" t="s">
        <v>251</v>
      </c>
      <c r="C7" s="5" t="s">
        <v>252</v>
      </c>
      <c r="D7" s="18"/>
      <c r="E7" s="18"/>
    </row>
    <row r="8" spans="1:5" ht="15" customHeight="1" x14ac:dyDescent="0.3">
      <c r="A8" s="5" t="s">
        <v>28</v>
      </c>
      <c r="B8" s="5" t="s">
        <v>253</v>
      </c>
      <c r="C8" s="5" t="s">
        <v>254</v>
      </c>
      <c r="D8" s="18"/>
      <c r="E8" s="18"/>
    </row>
    <row r="9" spans="1:5" ht="15" customHeight="1" x14ac:dyDescent="0.3">
      <c r="A9" s="5" t="s">
        <v>31</v>
      </c>
      <c r="B9" s="5" t="s">
        <v>255</v>
      </c>
      <c r="C9" s="5" t="s">
        <v>256</v>
      </c>
      <c r="D9" s="18">
        <v>5.8616635628144698E-5</v>
      </c>
      <c r="E9" s="18">
        <v>5.1713079558187401E-5</v>
      </c>
    </row>
    <row r="10" spans="1:5" ht="15" customHeight="1" x14ac:dyDescent="0.3">
      <c r="A10" s="5" t="s">
        <v>34</v>
      </c>
      <c r="B10" s="5" t="s">
        <v>257</v>
      </c>
      <c r="C10" s="5" t="s">
        <v>258</v>
      </c>
      <c r="D10" s="18">
        <v>1.3497987583122401E-2</v>
      </c>
      <c r="E10" s="18">
        <v>1.3546419239549299E-2</v>
      </c>
    </row>
    <row r="11" spans="1:5" ht="15" customHeight="1" x14ac:dyDescent="0.3">
      <c r="A11" s="5" t="s">
        <v>37</v>
      </c>
      <c r="B11" s="5" t="s">
        <v>259</v>
      </c>
      <c r="C11" s="5" t="s">
        <v>260</v>
      </c>
      <c r="D11" s="18">
        <v>1.6386381562326999</v>
      </c>
      <c r="E11" s="18">
        <v>1.37640480189773</v>
      </c>
    </row>
    <row r="12" spans="1:5" ht="15" customHeight="1" x14ac:dyDescent="0.3">
      <c r="A12" s="5" t="s">
        <v>40</v>
      </c>
      <c r="B12" s="5" t="s">
        <v>261</v>
      </c>
      <c r="C12" s="5" t="s">
        <v>254</v>
      </c>
      <c r="D12" s="18"/>
      <c r="E12" s="18"/>
    </row>
    <row r="13" spans="1:5" ht="15" customHeight="1" x14ac:dyDescent="0.3">
      <c r="A13" s="8" t="s">
        <v>101</v>
      </c>
      <c r="B13" s="8" t="s">
        <v>262</v>
      </c>
      <c r="C13" s="8" t="s">
        <v>263</v>
      </c>
      <c r="D13" s="21"/>
      <c r="E13" s="21"/>
    </row>
    <row r="14" spans="1:5" ht="15" customHeight="1" x14ac:dyDescent="0.3">
      <c r="A14" s="5" t="s">
        <v>13</v>
      </c>
      <c r="B14" s="5" t="s">
        <v>264</v>
      </c>
      <c r="C14" s="5" t="s">
        <v>265</v>
      </c>
      <c r="D14" s="22">
        <v>6649970129200</v>
      </c>
      <c r="E14" s="22">
        <v>6811367258600</v>
      </c>
    </row>
    <row r="15" spans="1:5" ht="15" customHeight="1" x14ac:dyDescent="0.3">
      <c r="A15" s="5"/>
      <c r="B15" s="5" t="s">
        <v>266</v>
      </c>
      <c r="C15" s="5" t="s">
        <v>267</v>
      </c>
      <c r="D15" s="22">
        <v>6649970129200</v>
      </c>
      <c r="E15" s="22">
        <v>6811367258600</v>
      </c>
    </row>
    <row r="16" spans="1:5" ht="15" customHeight="1" x14ac:dyDescent="0.3">
      <c r="A16" s="5"/>
      <c r="B16" s="5" t="s">
        <v>268</v>
      </c>
      <c r="C16" s="5" t="s">
        <v>269</v>
      </c>
      <c r="D16" s="22">
        <v>664997012.91999996</v>
      </c>
      <c r="E16" s="22">
        <v>681136725.86000001</v>
      </c>
    </row>
    <row r="17" spans="1:5" ht="15" customHeight="1" x14ac:dyDescent="0.3">
      <c r="A17" s="5" t="s">
        <v>16</v>
      </c>
      <c r="B17" s="5" t="s">
        <v>270</v>
      </c>
      <c r="C17" s="5" t="s">
        <v>271</v>
      </c>
      <c r="D17" s="22">
        <v>-1741595998300</v>
      </c>
      <c r="E17" s="22">
        <v>-161397129400</v>
      </c>
    </row>
    <row r="18" spans="1:5" ht="15" customHeight="1" x14ac:dyDescent="0.3">
      <c r="A18" s="5"/>
      <c r="B18" s="5" t="s">
        <v>272</v>
      </c>
      <c r="C18" s="5" t="s">
        <v>273</v>
      </c>
      <c r="D18" s="22">
        <v>109477954.12</v>
      </c>
      <c r="E18" s="22">
        <v>215086568.43000001</v>
      </c>
    </row>
    <row r="19" spans="1:5" ht="15" customHeight="1" x14ac:dyDescent="0.3">
      <c r="A19" s="5"/>
      <c r="B19" s="5" t="s">
        <v>274</v>
      </c>
      <c r="C19" s="5" t="s">
        <v>275</v>
      </c>
      <c r="D19" s="22">
        <v>1094779541200</v>
      </c>
      <c r="E19" s="22">
        <v>2150865684300</v>
      </c>
    </row>
    <row r="20" spans="1:5" ht="15" customHeight="1" x14ac:dyDescent="0.3">
      <c r="A20" s="5"/>
      <c r="B20" s="5" t="s">
        <v>276</v>
      </c>
      <c r="C20" s="5" t="s">
        <v>277</v>
      </c>
      <c r="D20" s="22">
        <v>-283637553.94999999</v>
      </c>
      <c r="E20" s="22">
        <v>-231226281.37</v>
      </c>
    </row>
    <row r="21" spans="1:5" ht="15" customHeight="1" x14ac:dyDescent="0.3">
      <c r="A21" s="5"/>
      <c r="B21" s="5" t="s">
        <v>278</v>
      </c>
      <c r="C21" s="5" t="s">
        <v>279</v>
      </c>
      <c r="D21" s="22">
        <v>-2836375539500</v>
      </c>
      <c r="E21" s="22">
        <v>-2312262813700</v>
      </c>
    </row>
    <row r="22" spans="1:5" ht="15" customHeight="1" x14ac:dyDescent="0.3">
      <c r="A22" s="5" t="s">
        <v>19</v>
      </c>
      <c r="B22" s="5" t="s">
        <v>280</v>
      </c>
      <c r="C22" s="5" t="s">
        <v>281</v>
      </c>
      <c r="D22" s="22">
        <v>4908374130900</v>
      </c>
      <c r="E22" s="22">
        <v>6649970129200</v>
      </c>
    </row>
    <row r="23" spans="1:5" ht="15" customHeight="1" x14ac:dyDescent="0.3">
      <c r="A23" s="5"/>
      <c r="B23" s="5" t="s">
        <v>282</v>
      </c>
      <c r="C23" s="5" t="s">
        <v>283</v>
      </c>
      <c r="D23" s="22">
        <v>4908374130900</v>
      </c>
      <c r="E23" s="22">
        <v>6649970129200</v>
      </c>
    </row>
    <row r="24" spans="1:5" ht="15" customHeight="1" x14ac:dyDescent="0.3">
      <c r="A24" s="5"/>
      <c r="B24" s="5" t="s">
        <v>284</v>
      </c>
      <c r="C24" s="5" t="s">
        <v>285</v>
      </c>
      <c r="D24" s="22">
        <v>490837413.08999997</v>
      </c>
      <c r="E24" s="22">
        <v>664997012.91999996</v>
      </c>
    </row>
    <row r="25" spans="1:5" ht="15" customHeight="1" x14ac:dyDescent="0.3">
      <c r="A25" s="5" t="s">
        <v>22</v>
      </c>
      <c r="B25" s="5" t="s">
        <v>286</v>
      </c>
      <c r="C25" s="5" t="s">
        <v>287</v>
      </c>
      <c r="D25" s="18">
        <v>1.17581297718676E-5</v>
      </c>
      <c r="E25" s="18">
        <v>8.6787307128766004E-6</v>
      </c>
    </row>
    <row r="26" spans="1:5" ht="15" customHeight="1" x14ac:dyDescent="0.3">
      <c r="A26" s="5" t="s">
        <v>25</v>
      </c>
      <c r="B26" s="5" t="s">
        <v>288</v>
      </c>
      <c r="C26" s="5" t="s">
        <v>289</v>
      </c>
      <c r="D26" s="18">
        <v>4.1500000000000002E-2</v>
      </c>
      <c r="E26" s="18">
        <v>2.8500000000000001E-2</v>
      </c>
    </row>
    <row r="27" spans="1:5" ht="15" customHeight="1" x14ac:dyDescent="0.3">
      <c r="A27" s="5" t="s">
        <v>28</v>
      </c>
      <c r="B27" s="5" t="s">
        <v>290</v>
      </c>
      <c r="C27" s="5" t="s">
        <v>291</v>
      </c>
      <c r="D27" s="18">
        <v>0.01</v>
      </c>
      <c r="E27" s="18">
        <v>7.7000000000000002E-3</v>
      </c>
    </row>
    <row r="28" spans="1:5" ht="15" customHeight="1" x14ac:dyDescent="0.3">
      <c r="A28" s="5" t="s">
        <v>31</v>
      </c>
      <c r="B28" s="5" t="s">
        <v>292</v>
      </c>
      <c r="C28" s="5" t="s">
        <v>293</v>
      </c>
      <c r="D28" s="22">
        <v>32823</v>
      </c>
      <c r="E28" s="22">
        <v>35988</v>
      </c>
    </row>
    <row r="29" spans="1:5" ht="15" customHeight="1" x14ac:dyDescent="0.3">
      <c r="A29" s="5" t="s">
        <v>34</v>
      </c>
      <c r="B29" s="5" t="s">
        <v>294</v>
      </c>
      <c r="C29" s="5" t="s">
        <v>295</v>
      </c>
      <c r="D29" s="22">
        <v>20078.73</v>
      </c>
      <c r="E29" s="22">
        <v>20135.419999999998</v>
      </c>
    </row>
    <row r="30" spans="1:5" ht="15" customHeight="1" x14ac:dyDescent="0.3">
      <c r="A30" s="5" t="s">
        <v>37</v>
      </c>
      <c r="B30" s="5" t="s">
        <v>296</v>
      </c>
      <c r="C30" s="5" t="s">
        <v>297</v>
      </c>
      <c r="D30" s="22"/>
      <c r="E30" s="22"/>
    </row>
    <row r="31" spans="1:5" ht="15" customHeight="1" x14ac:dyDescent="0.3">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9"/>
  <sheetViews>
    <sheetView workbookViewId="0">
      <selection activeCell="E17" sqref="E17"/>
    </sheetView>
  </sheetViews>
  <sheetFormatPr defaultRowHeight="13.2" x14ac:dyDescent="0.25"/>
  <cols>
    <col min="1" max="1" width="6.88671875" customWidth="1"/>
    <col min="2" max="2" width="37.109375" customWidth="1"/>
    <col min="3" max="3" width="26.33203125" customWidth="1"/>
    <col min="4" max="4" width="23.88671875" customWidth="1"/>
    <col min="5" max="5" width="18" customWidth="1"/>
    <col min="6" max="6" width="17.5546875" customWidth="1"/>
  </cols>
  <sheetData>
    <row r="1" spans="1:6" ht="15" customHeight="1" x14ac:dyDescent="0.25">
      <c r="A1" s="28" t="s">
        <v>10</v>
      </c>
      <c r="B1" s="28" t="s">
        <v>299</v>
      </c>
      <c r="C1" s="28" t="s">
        <v>300</v>
      </c>
      <c r="D1" s="28" t="s">
        <v>301</v>
      </c>
      <c r="E1" s="28"/>
      <c r="F1" s="28"/>
    </row>
    <row r="2" spans="1:6" ht="15" customHeight="1" x14ac:dyDescent="0.25">
      <c r="A2" s="28"/>
      <c r="B2" s="28"/>
      <c r="C2" s="28"/>
      <c r="D2" s="7" t="s">
        <v>302</v>
      </c>
      <c r="E2" s="7" t="s">
        <v>303</v>
      </c>
      <c r="F2" s="7" t="s">
        <v>304</v>
      </c>
    </row>
    <row r="3" spans="1:6" ht="15" customHeight="1" x14ac:dyDescent="0.3">
      <c r="A3" s="8" t="s">
        <v>63</v>
      </c>
      <c r="B3" s="8" t="s">
        <v>305</v>
      </c>
      <c r="C3" s="8" t="s">
        <v>1</v>
      </c>
      <c r="D3" s="8" t="s">
        <v>1</v>
      </c>
      <c r="E3" s="8" t="s">
        <v>1</v>
      </c>
      <c r="F3" s="8" t="s">
        <v>1</v>
      </c>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306</v>
      </c>
      <c r="C6" s="8" t="s">
        <v>1</v>
      </c>
      <c r="D6" s="8" t="s">
        <v>1</v>
      </c>
      <c r="E6" s="8" t="s">
        <v>1</v>
      </c>
      <c r="F6" s="8" t="s">
        <v>1</v>
      </c>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307</v>
      </c>
      <c r="C9" s="8" t="s">
        <v>1</v>
      </c>
      <c r="D9" s="8" t="s">
        <v>1</v>
      </c>
      <c r="E9" s="8" t="s">
        <v>1</v>
      </c>
      <c r="F9" s="8" t="s">
        <v>1</v>
      </c>
    </row>
    <row r="10" spans="1:6" ht="15" customHeight="1" x14ac:dyDescent="0.3">
      <c r="A10" s="5" t="s">
        <v>71</v>
      </c>
      <c r="B10" s="5" t="s">
        <v>71</v>
      </c>
      <c r="C10" s="5" t="s">
        <v>71</v>
      </c>
      <c r="D10" s="5" t="s">
        <v>71</v>
      </c>
      <c r="E10" s="5" t="s">
        <v>71</v>
      </c>
      <c r="F10" s="5" t="s">
        <v>71</v>
      </c>
    </row>
    <row r="11" spans="1:6" ht="15" customHeight="1" x14ac:dyDescent="0.3">
      <c r="A11" s="5" t="s">
        <v>1</v>
      </c>
      <c r="B11" s="5" t="s">
        <v>1</v>
      </c>
      <c r="C11" s="5" t="s">
        <v>1</v>
      </c>
      <c r="D11" s="5" t="s">
        <v>1</v>
      </c>
      <c r="E11" s="5" t="s">
        <v>1</v>
      </c>
      <c r="F11" s="5" t="s">
        <v>1</v>
      </c>
    </row>
    <row r="12" spans="1:6" ht="15" customHeight="1" x14ac:dyDescent="0.3">
      <c r="A12" s="8" t="s">
        <v>152</v>
      </c>
      <c r="B12" s="8" t="s">
        <v>308</v>
      </c>
      <c r="C12" s="8" t="s">
        <v>1</v>
      </c>
      <c r="D12" s="8" t="s">
        <v>1</v>
      </c>
      <c r="E12" s="8" t="s">
        <v>1</v>
      </c>
      <c r="F12" s="8" t="s">
        <v>1</v>
      </c>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309</v>
      </c>
      <c r="C15" s="8" t="s">
        <v>1</v>
      </c>
      <c r="D15" s="8" t="s">
        <v>1</v>
      </c>
      <c r="E15" s="8" t="s">
        <v>1</v>
      </c>
      <c r="F15" s="8" t="s">
        <v>1</v>
      </c>
    </row>
    <row r="16" spans="1:6" ht="15" customHeight="1" x14ac:dyDescent="0.3">
      <c r="A16" s="5" t="s">
        <v>71</v>
      </c>
      <c r="B16" s="5" t="s">
        <v>71</v>
      </c>
      <c r="C16" s="5" t="s">
        <v>71</v>
      </c>
      <c r="D16" s="5" t="s">
        <v>71</v>
      </c>
      <c r="E16" s="5" t="s">
        <v>71</v>
      </c>
      <c r="F16" s="5" t="s">
        <v>71</v>
      </c>
    </row>
    <row r="17" spans="1:6" ht="15" customHeight="1" x14ac:dyDescent="0.3">
      <c r="A17" s="5"/>
      <c r="B17" s="5"/>
      <c r="C17" s="5" t="s">
        <v>1</v>
      </c>
      <c r="D17" s="5" t="s">
        <v>1</v>
      </c>
      <c r="E17" s="5" t="s">
        <v>1</v>
      </c>
      <c r="F17" s="5" t="s">
        <v>1</v>
      </c>
    </row>
    <row r="18" spans="1:6" ht="15" customHeight="1" x14ac:dyDescent="0.3">
      <c r="A18" s="8" t="s">
        <v>162</v>
      </c>
      <c r="B18" s="8" t="s">
        <v>310</v>
      </c>
      <c r="C18" s="8" t="s">
        <v>1</v>
      </c>
      <c r="D18" s="8" t="s">
        <v>1</v>
      </c>
      <c r="E18" s="8" t="s">
        <v>1</v>
      </c>
      <c r="F18" s="8" t="s">
        <v>1</v>
      </c>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row r="21" spans="1:6" ht="15" customHeight="1" x14ac:dyDescent="0.3">
      <c r="A21" s="8" t="s">
        <v>165</v>
      </c>
      <c r="B21" s="8" t="s">
        <v>311</v>
      </c>
      <c r="C21" s="8" t="s">
        <v>1</v>
      </c>
      <c r="D21" s="8" t="s">
        <v>1</v>
      </c>
      <c r="E21" s="8" t="s">
        <v>1</v>
      </c>
      <c r="F21" s="8" t="s">
        <v>1</v>
      </c>
    </row>
    <row r="22" spans="1:6" ht="15" customHeight="1" x14ac:dyDescent="0.3">
      <c r="A22" s="5" t="s">
        <v>71</v>
      </c>
      <c r="B22" s="5" t="s">
        <v>71</v>
      </c>
      <c r="C22" s="5" t="s">
        <v>71</v>
      </c>
      <c r="D22" s="5" t="s">
        <v>71</v>
      </c>
      <c r="E22" s="5" t="s">
        <v>71</v>
      </c>
      <c r="F22" s="5" t="s">
        <v>71</v>
      </c>
    </row>
    <row r="23" spans="1:6" ht="15" customHeight="1" x14ac:dyDescent="0.3">
      <c r="A23" s="5" t="s">
        <v>1</v>
      </c>
      <c r="B23" s="5" t="s">
        <v>1</v>
      </c>
      <c r="C23" s="5" t="s">
        <v>1</v>
      </c>
      <c r="D23" s="5" t="s">
        <v>1</v>
      </c>
      <c r="E23" s="5" t="s">
        <v>1</v>
      </c>
      <c r="F23" s="5" t="s">
        <v>1</v>
      </c>
    </row>
    <row r="24" spans="1:6" ht="15" customHeight="1" x14ac:dyDescent="0.3">
      <c r="A24" s="8" t="s">
        <v>174</v>
      </c>
      <c r="B24" s="8" t="s">
        <v>312</v>
      </c>
      <c r="C24" s="8" t="s">
        <v>1</v>
      </c>
      <c r="D24" s="8" t="s">
        <v>1</v>
      </c>
      <c r="E24" s="8" t="s">
        <v>1</v>
      </c>
      <c r="F24" s="8" t="s">
        <v>1</v>
      </c>
    </row>
    <row r="25" spans="1:6" ht="15" customHeight="1" x14ac:dyDescent="0.3">
      <c r="A25" s="5" t="s">
        <v>71</v>
      </c>
      <c r="B25" s="5" t="s">
        <v>71</v>
      </c>
      <c r="C25" s="5" t="s">
        <v>71</v>
      </c>
      <c r="D25" s="5" t="s">
        <v>71</v>
      </c>
      <c r="E25" s="5" t="s">
        <v>71</v>
      </c>
      <c r="F25" s="5" t="s">
        <v>71</v>
      </c>
    </row>
    <row r="26" spans="1:6" ht="15" customHeight="1" x14ac:dyDescent="0.3">
      <c r="A26" s="5" t="s">
        <v>1</v>
      </c>
      <c r="B26" s="5" t="s">
        <v>1</v>
      </c>
      <c r="C26" s="5" t="s">
        <v>1</v>
      </c>
      <c r="D26" s="5" t="s">
        <v>1</v>
      </c>
      <c r="E26" s="5" t="s">
        <v>1</v>
      </c>
      <c r="F26" s="5" t="s">
        <v>1</v>
      </c>
    </row>
    <row r="27" spans="1:6" ht="15" customHeight="1" x14ac:dyDescent="0.3">
      <c r="A27" s="8" t="s">
        <v>177</v>
      </c>
      <c r="B27" s="8" t="s">
        <v>313</v>
      </c>
      <c r="C27" s="8" t="s">
        <v>1</v>
      </c>
      <c r="D27" s="8" t="s">
        <v>1</v>
      </c>
      <c r="E27" s="8" t="s">
        <v>1</v>
      </c>
      <c r="F27" s="8" t="s">
        <v>1</v>
      </c>
    </row>
    <row r="28" spans="1:6" ht="15" customHeight="1" x14ac:dyDescent="0.3">
      <c r="A28" s="5" t="s">
        <v>71</v>
      </c>
      <c r="B28" s="5" t="s">
        <v>71</v>
      </c>
      <c r="C28" s="5" t="s">
        <v>71</v>
      </c>
      <c r="D28" s="5" t="s">
        <v>71</v>
      </c>
      <c r="E28" s="5" t="s">
        <v>71</v>
      </c>
      <c r="F28" s="5" t="s">
        <v>71</v>
      </c>
    </row>
    <row r="29" spans="1:6" ht="15" customHeight="1" x14ac:dyDescent="0.3">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88671875" customWidth="1"/>
    <col min="2" max="2" width="38.44140625" customWidth="1"/>
    <col min="3" max="3" width="24.5546875" customWidth="1"/>
    <col min="4" max="4" width="18.44140625" customWidth="1"/>
    <col min="5" max="5" width="16.33203125" customWidth="1"/>
    <col min="6" max="6" width="21" customWidth="1"/>
  </cols>
  <sheetData>
    <row r="1" spans="1:6" ht="15" customHeight="1" x14ac:dyDescent="0.25">
      <c r="A1" s="28" t="s">
        <v>10</v>
      </c>
      <c r="B1" s="28" t="s">
        <v>314</v>
      </c>
      <c r="C1" s="28" t="s">
        <v>315</v>
      </c>
      <c r="D1" s="28" t="s">
        <v>301</v>
      </c>
      <c r="E1" s="28"/>
      <c r="F1" s="28"/>
    </row>
    <row r="2" spans="1:6" ht="15" customHeight="1" x14ac:dyDescent="0.25">
      <c r="A2" s="28"/>
      <c r="B2" s="28"/>
      <c r="C2" s="28"/>
      <c r="D2" s="7" t="s">
        <v>316</v>
      </c>
      <c r="E2" s="7" t="s">
        <v>303</v>
      </c>
      <c r="F2" s="7" t="s">
        <v>317</v>
      </c>
    </row>
    <row r="3" spans="1:6" ht="15" customHeight="1" x14ac:dyDescent="0.3">
      <c r="A3" s="8" t="s">
        <v>63</v>
      </c>
      <c r="B3" s="8" t="s">
        <v>318</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319</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320</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321</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322</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323</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heetViews>
  <sheetFormatPr defaultRowHeight="13.2" x14ac:dyDescent="0.25"/>
  <cols>
    <col min="1" max="1" width="6.88671875" customWidth="1"/>
    <col min="2" max="2" width="43" customWidth="1"/>
    <col min="3" max="3" width="41.44140625" customWidth="1"/>
  </cols>
  <sheetData>
    <row r="1" spans="1:3" ht="15" customHeight="1" x14ac:dyDescent="0.25">
      <c r="A1" s="7" t="s">
        <v>10</v>
      </c>
      <c r="B1" s="7" t="s">
        <v>324</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KAEwdpqPpccqT1rzkSikTcRaf4BTLe1GvI0D2jA1ckk=</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aM1v0KchvQaGQbYzRw5d2VxX9U4hC8tSUJIdjhvg82k=</DigestValue>
    </Reference>
  </SignedInfo>
  <SignatureValue>YzKeQJTtZlfTpQru8Ox0gpAp8iLCvF5gD+WeHoYKGFiw7hES6A51YHTNBLzNMl4pAbciGRmtOlcN
Vw1qHDjvXPpYDn/+xV/pUnE+HTKT9VZXF/0KY41fZJZWw2QRkfC01t2iKMehHLbQHgeV/bJMrxtA
Mmu+lcNZgZGHhV3h8z7O3tt5ZVLJsyD3fsSCwF/0NqWYqjuI7E7oJ8zRJGC/Cy5kC58mZ/K4Zhh8
IJgXJo85SZqMad61Syl5NcFywtC/SpHlMol74XzQr0jStYl+NCnqFcJcled7DDUVLC8Zelz4vEjH
SFSU1JTnxakwW5Dki/k1Z/oXVzsm+xQ2Ym3EFQ==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jbvq51VzbJ72ZPymesn+F+rhnlpafmuexb08TQdTyuE=</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Yje5xa+aci5ICL5Bamwa6assjYtuagtt4aiR0Yu8+H8=</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BjOQyonlaefJPGdOBFswvswyvF66jc0lHNjHbWcpExs=</DigestValue>
      </Reference>
      <Reference URI="/xl/styles.xml?ContentType=application/vnd.openxmlformats-officedocument.spreadsheetml.styles+xml">
        <DigestMethod Algorithm="http://www.w3.org/2001/04/xmlenc#sha256"/>
        <DigestValue>BYpTIikBJlE35i4m/69HfAWsIZqkrVwFZjpUjMBcWh4=</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iwqkbJNzbDS2BFluwaVCTZ/Cm3KyQZnRc27TunNvX6k=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45n1Fni0J+Shbs/zKnPOO3btgKiNKiq7NTzmNx3KR3Q=</DigestValue>
      </Reference>
      <Reference URI="/xl/worksheets/sheet10.xml?ContentType=application/vnd.openxmlformats-officedocument.spreadsheetml.worksheet+xml">
        <DigestMethod Algorithm="http://www.w3.org/2001/04/xmlenc#sha256"/>
        <DigestValue>Pt4/t/1gSBFmyTqtuzkKcUfE57oZ8iy525QUCFNzwhQ=</DigestValue>
      </Reference>
      <Reference URI="/xl/worksheets/sheet2.xml?ContentType=application/vnd.openxmlformats-officedocument.spreadsheetml.worksheet+xml">
        <DigestMethod Algorithm="http://www.w3.org/2001/04/xmlenc#sha256"/>
        <DigestValue>r2x4ZTkhKmkhr1rKhLC98oa3Zl47LToVaOBtGv7d2Ng=</DigestValue>
      </Reference>
      <Reference URI="/xl/worksheets/sheet3.xml?ContentType=application/vnd.openxmlformats-officedocument.spreadsheetml.worksheet+xml">
        <DigestMethod Algorithm="http://www.w3.org/2001/04/xmlenc#sha256"/>
        <DigestValue>l3AMa8knrD1Ahan4EzGre9xu+AwELRvEnJVbN4HsIJc=</DigestValue>
      </Reference>
      <Reference URI="/xl/worksheets/sheet4.xml?ContentType=application/vnd.openxmlformats-officedocument.spreadsheetml.worksheet+xml">
        <DigestMethod Algorithm="http://www.w3.org/2001/04/xmlenc#sha256"/>
        <DigestValue>QkUlyYpO6ZLd9EQ21QcBQk0xlYCyD92gAs4m4Bmbr0g=</DigestValue>
      </Reference>
      <Reference URI="/xl/worksheets/sheet5.xml?ContentType=application/vnd.openxmlformats-officedocument.spreadsheetml.worksheet+xml">
        <DigestMethod Algorithm="http://www.w3.org/2001/04/xmlenc#sha256"/>
        <DigestValue>nEo/8Bejq4/KmX6JdSgHEdZSFsq6P1Qqqz3umzwt+9o=</DigestValue>
      </Reference>
      <Reference URI="/xl/worksheets/sheet6.xml?ContentType=application/vnd.openxmlformats-officedocument.spreadsheetml.worksheet+xml">
        <DigestMethod Algorithm="http://www.w3.org/2001/04/xmlenc#sha256"/>
        <DigestValue>cyS+s+V3rAzomhkE0Qvqc/cpGr2IQw0f9vA5k4Teg6c=</DigestValue>
      </Reference>
      <Reference URI="/xl/worksheets/sheet7.xml?ContentType=application/vnd.openxmlformats-officedocument.spreadsheetml.worksheet+xml">
        <DigestMethod Algorithm="http://www.w3.org/2001/04/xmlenc#sha256"/>
        <DigestValue>7fn/RyVUORgf2y9Guovt6xKmR9VA5QJf45Lm9bf9NWg=</DigestValue>
      </Reference>
      <Reference URI="/xl/worksheets/sheet8.xml?ContentType=application/vnd.openxmlformats-officedocument.spreadsheetml.worksheet+xml">
        <DigestMethod Algorithm="http://www.w3.org/2001/04/xmlenc#sha256"/>
        <DigestValue>YMgY9YkaR0x3t2eudG/+fk1vXQlhTtC0CZT/c0ZA8d4=</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2026-01-14T08:52:36Z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2026-01-14T08:52:36Z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5R++MSQtvF+opvpd/Ia/qrm9w14SLW98cIl7DvlZZ58=</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Y4a3ZLxrbRWvFSWYTk7ZX/OfUQOqV2ebG5OpyG0le9k=</DigestValue>
    </Reference>
  </SignedInfo>
  <SignatureValue>6TKIXLOeRFMqCntfYRWwsvzXvQlxJAu1wdVr32/oybe1Ga4uOQwTlVAOe29HMHhPtn6J/WKJi+hC
CKtxWK7XJjmub8ACkFANZnNKSFpxxqhdRqRpAs3GAkprkwFr1k0DyoJT+KUoXT898YpHX5vpDFuV
SvkM+qd1FTifc24UNSMbh8R0Yg2RjjMqGBwpTsA3KHt/9aThPCTsE6HohHgB9OEMgjrfi4WvaZ35
SddelKp9iHkslZxOX9OUmJcLgVD2ed/IAB+6DAgFT1tuFpzM5k19vgRqNZ0SFI/wWAjvuI1Q6iil
FVsHtEGz/uojoWwGo6YGFQDUa+nAyWhJSd1PBw==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fekLeQAFO5O9cSOLTv+Sfg/IiJFqPAJ/JyPpwmP6t10=</DigestValue>
      </Reference>
      <Reference URI="/xl/comments2.xml?ContentType=application/vnd.openxmlformats-officedocument.spreadsheetml.comments+xml">
        <DigestMethod Algorithm="http://www.w3.org/2001/04/xmlenc#sha256"/>
        <DigestValue>Af6w+VJxrqJW6c1H8W37gwMUlE40zWtG5Lvm+uA1qPU=</DigestValue>
      </Reference>
      <Reference URI="/xl/comments3.xml?ContentType=application/vnd.openxmlformats-officedocument.spreadsheetml.comments+xml">
        <DigestMethod Algorithm="http://www.w3.org/2001/04/xmlenc#sha256"/>
        <DigestValue>VnKQw3o07b/VI7r8/P+sTPo/opSZ3u0aW8/5zNJEADM=</DigestValue>
      </Reference>
      <Reference URI="/xl/comments4.xml?ContentType=application/vnd.openxmlformats-officedocument.spreadsheetml.comments+xml">
        <DigestMethod Algorithm="http://www.w3.org/2001/04/xmlenc#sha256"/>
        <DigestValue>3eF5KwGC8VOJesEyo+rxXUsZRwH+7PJGCCZuV0G+U4I=</DigestValue>
      </Reference>
      <Reference URI="/xl/comments5.xml?ContentType=application/vnd.openxmlformats-officedocument.spreadsheetml.comments+xml">
        <DigestMethod Algorithm="http://www.w3.org/2001/04/xmlenc#sha256"/>
        <DigestValue>mhhrk9gZpcDZFgAWVuhLeB6e4eZIa/+PQq7oUX9Wc6g=</DigestValue>
      </Reference>
      <Reference URI="/xl/comments6.xml?ContentType=application/vnd.openxmlformats-officedocument.spreadsheetml.comments+xml">
        <DigestMethod Algorithm="http://www.w3.org/2001/04/xmlenc#sha256"/>
        <DigestValue>FSvBfKXmWR9XyQKdhR5yZcLX+vsrw+7H+AayJXwp3KE=</DigestValue>
      </Reference>
      <Reference URI="/xl/comments7.xml?ContentType=application/vnd.openxmlformats-officedocument.spreadsheetml.comments+xml">
        <DigestMethod Algorithm="http://www.w3.org/2001/04/xmlenc#sha256"/>
        <DigestValue>7d+HwiMAre3px5/dawad9hmPnJ7o8hrVgQCdRHZCKtY=</DigestValue>
      </Reference>
      <Reference URI="/xl/comments8.xml?ContentType=application/vnd.openxmlformats-officedocument.spreadsheetml.comments+xml">
        <DigestMethod Algorithm="http://www.w3.org/2001/04/xmlenc#sha256"/>
        <DigestValue>3N/O9dRL56zxMpskLxZGtrGurvXVsEdufD2hv37fuUY=</DigestValue>
      </Reference>
      <Reference URI="/xl/drawings/vmlDrawing1.vml?ContentType=application/vnd.openxmlformats-officedocument.vmlDrawing">
        <DigestMethod Algorithm="http://www.w3.org/2001/04/xmlenc#sha256"/>
        <DigestValue>i9sC6Fszj9Jr70Ue66fuJBEV4OfDbi7oOuQzC7dwPqM=</DigestValue>
      </Reference>
      <Reference URI="/xl/drawings/vmlDrawing2.vml?ContentType=application/vnd.openxmlformats-officedocument.vmlDrawing">
        <DigestMethod Algorithm="http://www.w3.org/2001/04/xmlenc#sha256"/>
        <DigestValue>HCG3ThyxD/0DD05dOr/6cwTcnYlTjvV5JwcoNDp3wXM=</DigestValue>
      </Reference>
      <Reference URI="/xl/drawings/vmlDrawing3.vml?ContentType=application/vnd.openxmlformats-officedocument.vmlDrawing">
        <DigestMethod Algorithm="http://www.w3.org/2001/04/xmlenc#sha256"/>
        <DigestValue>1eYGwuYjZLML0XcrF9nSzGJ1uNQr+zBv3SXUlV6DvA4=</DigestValue>
      </Reference>
      <Reference URI="/xl/drawings/vmlDrawing4.vml?ContentType=application/vnd.openxmlformats-officedocument.vmlDrawing">
        <DigestMethod Algorithm="http://www.w3.org/2001/04/xmlenc#sha256"/>
        <DigestValue>09lVXnpiEZxX6emmWJMHtIkwqsSio1z1c7+6DjOIzzg=</DigestValue>
      </Reference>
      <Reference URI="/xl/drawings/vmlDrawing5.vml?ContentType=application/vnd.openxmlformats-officedocument.vmlDrawing">
        <DigestMethod Algorithm="http://www.w3.org/2001/04/xmlenc#sha256"/>
        <DigestValue>0zFuo3VXQ3s2+jnx7zCyphVk91rRJO1eatA6MpAsUiU=</DigestValue>
      </Reference>
      <Reference URI="/xl/drawings/vmlDrawing6.vml?ContentType=application/vnd.openxmlformats-officedocument.vmlDrawing">
        <DigestMethod Algorithm="http://www.w3.org/2001/04/xmlenc#sha256"/>
        <DigestValue>+gZxsCFaoWuBvaTfgkVK6Voh4OMKZ+wtz0unyKbkeyU=</DigestValue>
      </Reference>
      <Reference URI="/xl/drawings/vmlDrawing7.vml?ContentType=application/vnd.openxmlformats-officedocument.vmlDrawing">
        <DigestMethod Algorithm="http://www.w3.org/2001/04/xmlenc#sha256"/>
        <DigestValue>ng+uuOO1SO9cdNB0A3V42q13D7WmlF4gQe1NDKMRQMI=</DigestValue>
      </Reference>
      <Reference URI="/xl/drawings/vmlDrawing8.vml?ContentType=application/vnd.openxmlformats-officedocument.vmlDrawing">
        <DigestMethod Algorithm="http://www.w3.org/2001/04/xmlenc#sha256"/>
        <DigestValue>/qVO6xGq76mCgldjSqtEYYbmTZ9+xxwu3rID++NqtAU=</DigestValue>
      </Reference>
      <Reference URI="/xl/sharedStrings.xml?ContentType=application/vnd.openxmlformats-officedocument.spreadsheetml.sharedStrings+xml">
        <DigestMethod Algorithm="http://www.w3.org/2001/04/xmlenc#sha256"/>
        <DigestValue>BjOQyonlaefJPGdOBFswvswyvF66jc0lHNjHbWcpExs=</DigestValue>
      </Reference>
      <Reference URI="/xl/styles.xml?ContentType=application/vnd.openxmlformats-officedocument.spreadsheetml.styles+xml">
        <DigestMethod Algorithm="http://www.w3.org/2001/04/xmlenc#sha256"/>
        <DigestValue>o+qxpFdeloSsjkSpbXVdAUqQVq3KWE3kiP1eoz4byj4=</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ThG56kLFi2HtxlEIViKQ3P5jd6tp++/sBG5ykdsAi6s=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xUivFYLqb+SunftsnFvpk0haeV4UdMSoAfsIJI+U3Ko=</DigestValue>
      </Reference>
      <Reference URI="/xl/worksheets/sheet10.xml?ContentType=application/vnd.openxmlformats-officedocument.spreadsheetml.worksheet+xml">
        <DigestMethod Algorithm="http://www.w3.org/2001/04/xmlenc#sha256"/>
        <DigestValue>sv2SvNhuO9S1sNkw8QmcqR+zwuefgnUkM2+L+JttsHI=</DigestValue>
      </Reference>
      <Reference URI="/xl/worksheets/sheet2.xml?ContentType=application/vnd.openxmlformats-officedocument.spreadsheetml.worksheet+xml">
        <DigestMethod Algorithm="http://www.w3.org/2001/04/xmlenc#sha256"/>
        <DigestValue>jzKih6hpDIxqBMVWs2KXnD5IY+RJBmx8ko2H7I8kbdE=</DigestValue>
      </Reference>
      <Reference URI="/xl/worksheets/sheet3.xml?ContentType=application/vnd.openxmlformats-officedocument.spreadsheetml.worksheet+xml">
        <DigestMethod Algorithm="http://www.w3.org/2001/04/xmlenc#sha256"/>
        <DigestValue>WOVktZOXK2PWm6ZNt3vtfhCvLB8GBjpwIacWC/hLSQU=</DigestValue>
      </Reference>
      <Reference URI="/xl/worksheets/sheet4.xml?ContentType=application/vnd.openxmlformats-officedocument.spreadsheetml.worksheet+xml">
        <DigestMethod Algorithm="http://www.w3.org/2001/04/xmlenc#sha256"/>
        <DigestValue>/oj+yn+2dyycOyQLJ1y+SLvNd1l9c9zP7aBPf0IZ7s0=</DigestValue>
      </Reference>
      <Reference URI="/xl/worksheets/sheet5.xml?ContentType=application/vnd.openxmlformats-officedocument.spreadsheetml.worksheet+xml">
        <DigestMethod Algorithm="http://www.w3.org/2001/04/xmlenc#sha256"/>
        <DigestValue>Q/1kaHC5QdsyW53KwJ+YuohHFjcr1Z0FbGtICefrYkY=</DigestValue>
      </Reference>
      <Reference URI="/xl/worksheets/sheet6.xml?ContentType=application/vnd.openxmlformats-officedocument.spreadsheetml.worksheet+xml">
        <DigestMethod Algorithm="http://www.w3.org/2001/04/xmlenc#sha256"/>
        <DigestValue>tKndLwGHae4KyLpkcOe/GvqNE/EEPtIfCFexEV+iF9E=</DigestValue>
      </Reference>
      <Reference URI="/xl/worksheets/sheet7.xml?ContentType=application/vnd.openxmlformats-officedocument.spreadsheetml.worksheet+xml">
        <DigestMethod Algorithm="http://www.w3.org/2001/04/xmlenc#sha256"/>
        <DigestValue>8AYTu6gPxTUkYfzQgcelPr0jxlt7QWIqqe5HI+eXuVY=</DigestValue>
      </Reference>
      <Reference URI="/xl/worksheets/sheet8.xml?ContentType=application/vnd.openxmlformats-officedocument.spreadsheetml.worksheet+xml">
        <DigestMethod Algorithm="http://www.w3.org/2001/04/xmlenc#sha256"/>
        <DigestValue>V7ceprO0/wf0g9cFLF8d/T+osl17a0pOaJC1TtKqvIA=</DigestValue>
      </Reference>
      <Reference URI="/xl/worksheets/sheet9.xml?ContentType=application/vnd.openxmlformats-officedocument.spreadsheetml.worksheet+xml">
        <DigestMethod Algorithm="http://www.w3.org/2001/04/xmlenc#sha256"/>
        <DigestValue>CK3sS0JckvRj9I0c4EZwjJ1rgSmlGytCGBAz/oHBERQ=</DigestValue>
      </Reference>
    </Manifest>
    <SignatureProperties>
      <SignatureProperty Id="idSignatureTime" Target="#idPackageSignature">
        <mdssi:SignatureTime xmlns:mdssi="http://schemas.openxmlformats.org/package/2006/digital-signature">
          <mdssi:Format>YYYY-MM-DDThh:mm:ssTZD</mdssi:Format>
          <mdssi:Value>2026-01-19T10:08:14Z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2026-01-19T10:08:14Z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2024-09-26T11:22:40Z</dcterms:created>
  <dcterms:modified xsi:type="dcterms:W3CDTF">2026-01-19T10:08:13Z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