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F15" i="1" l="1"/>
  <c r="G27" i="1" l="1"/>
  <c r="G28" i="1" s="1"/>
  <c r="F14" i="1" l="1"/>
  <c r="F16" i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<sst xmlns="http://schemas.openxmlformats.org/spreadsheetml/2006/main" count="39" uniqueCount="38">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</sst>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13" zoomScale="85" zoomScaleNormal="85" zoomScaleSheetLayoutView="100" workbookViewId="0">
      <selection activeCell="G28" sqref="G28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7.28515625" style="20" customWidth="1"/>
    <col min="8" max="8" width="38.140625" style="20" customWidth="1"/>
    <col min="9" max="9" width="22.7109375" style="20" bestFit="1" customWidth="1"/>
    <col min="10" max="16384" width="9.140625" style="20"/>
  </cols>
  <sheetData>
    <row r="1" spans="3:9" ht="48" customHeight="1">
      <c r="C1" s="81" t="s">
        <v>0</v>
      </c>
      <c r="D1" s="81"/>
      <c r="E1" s="81"/>
      <c r="F1" s="81"/>
      <c r="G1" s="81"/>
      <c r="H1" s="81"/>
      <c r="I1" s="19"/>
    </row>
    <row r="2" spans="3:9" ht="58.5" customHeight="1">
      <c r="C2" s="82" t="s">
        <v>17</v>
      </c>
      <c r="D2" s="82"/>
      <c r="E2" s="82"/>
      <c r="F2" s="82"/>
      <c r="G2" s="82"/>
      <c r="H2" s="82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3" t="s">
        <v>1</v>
      </c>
      <c r="D4" s="83"/>
      <c r="E4" s="83"/>
      <c r="F4" s="83"/>
      <c r="G4" s="83"/>
      <c r="H4" s="83"/>
    </row>
    <row r="5" spans="3:9" ht="17.25" customHeight="1">
      <c r="C5" s="80" t="s">
        <v>2</v>
      </c>
      <c r="D5" s="80"/>
      <c r="E5" s="80"/>
      <c r="F5" s="80"/>
      <c r="G5" s="80"/>
      <c r="H5" s="80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6" t="s">
        <v>21</v>
      </c>
      <c r="G11" s="86"/>
      <c r="H11" s="86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7" t="s">
        <v>37</v>
      </c>
      <c r="G12" s="87"/>
      <c r="H12" s="87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8" t="s">
        <v>25</v>
      </c>
      <c r="G13" s="88"/>
      <c r="H13" s="88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9" t="str">
        <f>+"Từ ngày "&amp;DAY(H20+1)&amp;"/"&amp;MONTH(H20+1)&amp;"/"&amp;YEAR(H20)&amp;" đến ngày "&amp;DAY(G20)&amp;"/"&amp;MONTH(G20)&amp;"/"&amp;YEAR(G20)</f>
        <v>Từ ngày 23/12/2025 đến ngày 23/12/2025</v>
      </c>
      <c r="G14" s="89"/>
      <c r="H14" s="89"/>
      <c r="I14" s="89"/>
    </row>
    <row r="15" spans="3:9" s="26" customFormat="1" ht="21" customHeight="1">
      <c r="C15" s="35"/>
      <c r="D15" s="35"/>
      <c r="E15" s="36" t="s">
        <v>22</v>
      </c>
      <c r="F15" s="64" t="str">
        <f>+"From December "&amp;DAY(H20+1)&amp;"th 2025 to December "&amp;DAY(G20)&amp;"th 2025"</f>
        <v>From December 23th 2025 to December 23th 2025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9">
        <f>G20+1</f>
        <v>46015</v>
      </c>
      <c r="G16" s="89"/>
      <c r="H16" s="89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46015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0" t="s">
        <v>10</v>
      </c>
      <c r="E19" s="91"/>
      <c r="F19" s="91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</f>
        <v>46014</v>
      </c>
      <c r="H20" s="48">
        <v>46013</v>
      </c>
      <c r="I20" s="66"/>
    </row>
    <row r="21" spans="3:10 16380:16380" ht="39" customHeight="1">
      <c r="C21" s="49">
        <v>1</v>
      </c>
      <c r="D21" s="84" t="s">
        <v>27</v>
      </c>
      <c r="E21" s="92"/>
      <c r="F21" s="92"/>
      <c r="G21" s="7"/>
      <c r="H21" s="7"/>
      <c r="I21" s="67"/>
    </row>
    <row r="22" spans="3:10 16380:16380" ht="39" customHeight="1">
      <c r="C22" s="50">
        <v>1.1000000000000001</v>
      </c>
      <c r="D22" s="51"/>
      <c r="E22" s="93" t="s">
        <v>28</v>
      </c>
      <c r="F22" s="93"/>
      <c r="G22" s="77">
        <v>309901803864</v>
      </c>
      <c r="H22" s="77">
        <v>305482716256</v>
      </c>
      <c r="I22" s="68"/>
      <c r="J22" s="65"/>
    </row>
    <row r="23" spans="3:10 16380:16380" ht="39" customHeight="1">
      <c r="C23" s="50">
        <v>1.2</v>
      </c>
      <c r="D23" s="51"/>
      <c r="E23" s="93" t="s">
        <v>29</v>
      </c>
      <c r="F23" s="93"/>
      <c r="G23" s="78"/>
      <c r="H23" s="78"/>
      <c r="I23" s="69"/>
    </row>
    <row r="24" spans="3:10 16380:16380" ht="39" customHeight="1">
      <c r="C24" s="50">
        <v>1.3</v>
      </c>
      <c r="D24" s="51"/>
      <c r="E24" s="93" t="s">
        <v>30</v>
      </c>
      <c r="F24" s="93"/>
      <c r="G24" s="75">
        <v>13792.49</v>
      </c>
      <c r="H24" s="75">
        <v>13610.22</v>
      </c>
      <c r="I24" s="68"/>
      <c r="J24" s="65"/>
      <c r="XEZ24" s="63"/>
    </row>
    <row r="25" spans="3:10 16380:16380" ht="39" customHeight="1">
      <c r="C25" s="49">
        <v>2</v>
      </c>
      <c r="D25" s="84" t="s">
        <v>31</v>
      </c>
      <c r="E25" s="85"/>
      <c r="F25" s="85"/>
      <c r="G25" s="71"/>
      <c r="H25" s="71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9">
        <v>51580.58</v>
      </c>
      <c r="H26" s="79">
        <v>51580.58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6">
        <f>G26*G24</f>
        <v>711424633.84420002</v>
      </c>
      <c r="H27" s="76">
        <v>702023041.52759993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2">
        <f>G27/G22</f>
        <v>2.2956453462801003E-3</v>
      </c>
      <c r="H28" s="72">
        <v>2.2980777771377807E-3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8" t="s">
        <v>13</v>
      </c>
      <c r="H30" s="98"/>
      <c r="I30" s="55"/>
    </row>
    <row r="31" spans="3:10 16380:16380" ht="15" customHeight="1">
      <c r="C31" s="95" t="s">
        <v>14</v>
      </c>
      <c r="D31" s="95"/>
      <c r="E31" s="95"/>
      <c r="F31" s="74"/>
      <c r="G31" s="73" t="s">
        <v>15</v>
      </c>
      <c r="H31" s="73"/>
      <c r="I31" s="56"/>
    </row>
    <row r="32" spans="3:10 16380:16380" ht="16.5">
      <c r="C32" s="96"/>
      <c r="D32" s="96"/>
      <c r="E32" s="96"/>
      <c r="F32" s="60"/>
      <c r="G32" s="97"/>
      <c r="H32" s="97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4" t="s">
        <v>36</v>
      </c>
      <c r="H38" s="94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nwgTl6ZQKhU2eDhBThy3+EkKOMI=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5d1s+5TetpaVM1tjq4ORwsJnIzc=</DigestValue>
    </Reference>
  </SignedInfo>
  <SignatureValue>QlGhSpwZdwaV/nnx35byjvOZRquB528LsCym2kPDp8vHdC6SvpnCpcgHwW44w242y9ys7N01jTy/
PrLd33ei/xz7ZrkD5Pls1nRfIvusnxrOg78wyQSVhRRnfNCxwG9fX65UdFcBfCjSCcao20y7KUkH
imMQh5gzKN/4RAR9OI4qoSHCy1iAzgSKZGllRAQKMGcG3sz4Pbr/uFKDf4kRvQJI66Duz58EOGp+
rK/wu+mvJGmmezhSnheDUv7QZK+6dowX/hjQ+LI0ApyevAveBCsmHM86Qz19GS47dwuGHSInh/+C
rdRhMo1PGWz+jqT1F9b2/Lfd37YecWagD4cIPA==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ajMkVpioybJmTNLdI0x4cFVts88=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LFxW6cxpiAaSNEHMhA11906kSfs=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uumf+b2WIfU1BKBHJsfw30x105c=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PPu4m34rzrmvooXniwcT7swss4g=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8IT7aQiuIUk3cR2qbOs/xIp8hmU=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2025-12-24T04:01:59Z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2025-12-24T04:01:59Z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/pYtEQ9ZLPQzp5mDaL5sBZ40obJHYCGET78fKP47gIg=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KB87tgg7B1JDsQkkRuFM2RK0MQWyp9/qfZWlpRdM/QE=</DigestValue>
    </Reference>
  </SignedInfo>
  <SignatureValue>0SXg7Pfq7LFR/J4WXiwsTyomNPyDbGtX6UADDOCY4aA22L11n8CT1lgQ+bjQcCCxY2zXfmzOvda7
/i+IGAYkSEb44P/3gWX14RUjISLAz2GXT4h/Ha1izLoMLpkJNuBA3NSowdBxIEw81COV2PZWu7lD
uD2Rz3JiaFghDbE3eY01y4gtfNc7FkfxGpprh6U3VVXNeKZ7gRuOGG9qdW740vDU1TLdbl/Gc3w0
uWsHZUJQiDtTjYpzk3H0v3hD7tKnndA2zoSQGP5BvhaOY9k1B+uQjHdJ3cfjRvE4MHo8JQ/973yd
U9dPTgjwhUOaIKYtWlIAqnalutV7nsYVVeCbbQ==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ciKl3qH9MkgVRqhjBaRRkNFIWeJUeA6hU+vhbO++Yl4=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B9kwyjxek0hEe8Be2p79YwtJKVLbLz33dI3QCPWPbxg=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4AWSGCPa6tgb6laRTPBzIov8tmvcxaYyLO7ik/X4KmE=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gOz58ecIwggIQR/hVIYxl0Ya30JA0ehYFHzE4IFLk3Q=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zrKpOi7LLft5zkhtd28vxTCIuLZAnw2TjcKl+HE3fco=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2025-12-24T07:23:47Z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2025-12-24T07:23:47Z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2025-12-24T03:55:16Z</dcterms:modified>
</cp:coreProperties>
</file>