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5\"/>
    </mc:Choice>
  </mc:AlternateContent>
  <bookViews>
    <workbookView showHorizontalScroll="0" showVerticalScroll="0" showSheetTabs="0" xWindow="0" yWindow="0" windowWidth="28800" windowHeight="118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DAILY'!$B$1:$H$41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0" i="1" l="1"/>
  <c r="G27" i="1" l="1"/>
  <c r="G28" i="1" s="1"/>
  <c r="F15" i="1" l="1"/>
  <c r="F14" i="1"/>
  <c r="F16" i="1"/>
  <c r="F17" i="1" l="1"/>
</calcChain>
</file>

<file path=xl/comments1.xml><?xml version="1.0" encoding="utf-8"?>
<comments xmlns="http://schemas.openxmlformats.org/spreadsheetml/2006/main">
  <authors>
    <author/>
  </authors>
  <commentLis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<sst xmlns="http://schemas.openxmlformats.org/spreadsheetml/2006/main" count="39" uniqueCount="38">
  <si>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</si>
  <si>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</si>
  <si>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</si>
  <si>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</si>
  <si>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</si>
  <si>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</si>
  <si>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</si>
  <si>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</si>
  <si>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</si>
  <si>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</si>
  <si>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</si>
  <si>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</si>
  <si>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</si>
  <si>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</si>
  <si>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</si>
  <si>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</si>
  <si>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</si>
  <si>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</si>
  <si>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</si>
  <si>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</si>
  <si>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</si>
  <si>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</si>
  <si>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</si>
  <si>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</si>
  <si>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</si>
  <si>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</si>
  <si>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Tỷ lệ sở hữu/Ownership ratio</t>
  </si>
  <si>
    <t>Giá trị tài sản ròng//Net asset value (NAV)</t>
  </si>
  <si>
    <t>của quỹ/per Fund</t>
  </si>
  <si>
    <t>của một lô chứng chỉ quỹ/per lot of Fund Certificate</t>
  </si>
  <si>
    <t>của một chứng chỉ quỹ/per Fund Certificate</t>
  </si>
  <si>
    <t>Tỷ lệ sở hữu nước ngoài /Foreign investors' ownership ratio</t>
  </si>
  <si>
    <t>Số lượng chứng chỉ quỹ/Fund certificates</t>
  </si>
  <si>
    <t>Tổng giá trị/Total amount</t>
  </si>
  <si>
    <t>Phó giám đốc phòng Giao dịch và dịch vụ chứng khoán</t>
  </si>
  <si>
    <t>Vũ Minh Hồng</t>
  </si>
  <si>
    <t>Công ty Cổ phần quản lý quỹ Kỹ thương</t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</si>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</sst>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3" formatCode="_(* #,##0.00_);_(* \(#,##0.00\);_(* &quot;-&quot;??_);_(@_)"/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</numFmts>
  <fonts count="7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7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164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7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3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4" fontId="6" fillId="0" borderId="0" applyFill="0" applyBorder="0" applyAlignment="0"/>
    <xf numFmtId="0" fontId="21" fillId="0" borderId="0"/>
    <xf numFmtId="1" fontId="22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quotePrefix="1" applyFont="0" applyFill="0" applyBorder="0" applyAlignment="0">
      <protection locked="0"/>
    </xf>
    <xf numFmtId="186" fontId="15" fillId="0" borderId="0"/>
    <xf numFmtId="187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8" fontId="26" fillId="0" borderId="0" applyFont="0" applyFill="0" applyBorder="0" applyAlignment="0" applyProtection="0"/>
    <xf numFmtId="0" fontId="6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/>
    <xf numFmtId="0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4" fontId="6" fillId="0" borderId="0"/>
    <xf numFmtId="0" fontId="27" fillId="0" borderId="0" applyNumberFormat="0" applyAlignment="0">
      <alignment horizontal="left"/>
    </xf>
    <xf numFmtId="195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6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7" fontId="32" fillId="0" borderId="0">
      <protection locked="0"/>
    </xf>
    <xf numFmtId="197" fontId="32" fillId="0" borderId="0">
      <protection locked="0"/>
    </xf>
    <xf numFmtId="10" fontId="28" fillId="6" borderId="7" applyNumberFormat="0" applyBorder="0" applyAlignment="0" applyProtection="0"/>
    <xf numFmtId="184" fontId="33" fillId="7" borderId="0"/>
    <xf numFmtId="184" fontId="33" fillId="8" borderId="0"/>
    <xf numFmtId="164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34" fillId="0" borderId="12"/>
    <xf numFmtId="198" fontId="35" fillId="0" borderId="13"/>
    <xf numFmtId="199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1" fontId="36" fillId="0" borderId="0" applyFont="0" applyFill="0" applyBorder="0" applyAlignment="0" applyProtection="0"/>
    <xf numFmtId="202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3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4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5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6" fontId="42" fillId="0" borderId="0"/>
    <xf numFmtId="0" fontId="41" fillId="0" borderId="0" applyNumberFormat="0" applyFont="0" applyFill="0" applyBorder="0" applyAlignment="0" applyProtection="0">
      <alignment horizontal="left"/>
    </xf>
    <xf numFmtId="206" fontId="6" fillId="0" borderId="0" applyNumberFormat="0" applyFill="0" applyBorder="0" applyAlignment="0" applyProtection="0">
      <alignment horizontal="left"/>
    </xf>
    <xf numFmtId="207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8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9" fontId="26" fillId="0" borderId="8">
      <alignment horizontal="right" vertical="center"/>
    </xf>
    <xf numFmtId="210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1" fontId="26" fillId="0" borderId="0"/>
    <xf numFmtId="211" fontId="26" fillId="0" borderId="7"/>
    <xf numFmtId="0" fontId="47" fillId="9" borderId="7">
      <alignment horizontal="left" vertical="center"/>
    </xf>
    <xf numFmtId="166" fontId="48" fillId="0" borderId="2">
      <alignment horizontal="left" vertical="top"/>
    </xf>
    <xf numFmtId="166" fontId="14" fillId="0" borderId="16">
      <alignment horizontal="left" vertical="top"/>
    </xf>
    <xf numFmtId="0" fontId="49" fillId="0" borderId="16">
      <alignment horizontal="left" vertical="center"/>
    </xf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0" fillId="0" borderId="0">
      <alignment vertical="center"/>
    </xf>
    <xf numFmtId="168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8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0" fontId="57" fillId="0" borderId="0"/>
    <xf numFmtId="0" fontId="37" fillId="0" borderId="0"/>
    <xf numFmtId="164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214" fontId="6" fillId="0" borderId="0" applyFont="0" applyFill="0" applyBorder="0" applyAlignment="0" applyProtection="0"/>
    <xf numFmtId="215" fontId="6" fillId="0" borderId="0" applyFont="0" applyFill="0" applyBorder="0" applyAlignment="0" applyProtection="0"/>
    <xf numFmtId="0" fontId="58" fillId="0" borderId="0"/>
    <xf numFmtId="199" fontId="10" fillId="0" borderId="0" applyFont="0" applyFill="0" applyBorder="0" applyAlignment="0" applyProtection="0"/>
    <xf numFmtId="216" fontId="12" fillId="0" borderId="0" applyFont="0" applyFill="0" applyBorder="0" applyAlignment="0" applyProtection="0"/>
    <xf numFmtId="200" fontId="10" fillId="0" borderId="0" applyFont="0" applyFill="0" applyBorder="0" applyAlignment="0" applyProtection="0"/>
    <xf numFmtId="169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65" fillId="0" borderId="0"/>
    <xf numFmtId="165" fontId="6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1" fillId="0" borderId="0"/>
    <xf numFmtId="0" fontId="2" fillId="0" borderId="0"/>
    <xf numFmtId="165" fontId="6" fillId="0" borderId="0" applyFont="0" applyFill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165" fontId="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>
      <alignment vertical="top"/>
    </xf>
    <xf numFmtId="9" fontId="66" fillId="0" borderId="0" applyFont="0" applyFill="0" applyBorder="0" applyAlignment="0" applyProtection="0"/>
    <xf numFmtId="0" fontId="67" fillId="0" borderId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165" fontId="1" fillId="0" borderId="0" applyFont="0" applyFill="0" applyBorder="0" applyAlignment="0" applyProtection="0"/>
  </cellStyleXfs>
  <cellXfs count="100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2" fillId="2" borderId="0" xfId="1" applyFont="1" applyFill="1" applyAlignment="1">
      <alignment vertical="center"/>
    </xf>
    <xf numFmtId="0" fontId="62" fillId="2" borderId="0" xfId="1" applyFont="1" applyFill="1" applyAlignment="1">
      <alignment horizontal="center" vertical="center"/>
    </xf>
    <xf numFmtId="0" fontId="59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0" fontId="62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3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4" fillId="0" borderId="0" xfId="5" applyNumberFormat="1" applyFont="1" applyFill="1" applyAlignment="1">
      <alignment horizontal="right" wrapText="1"/>
    </xf>
    <xf numFmtId="0" fontId="63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59" fillId="2" borderId="0" xfId="1" applyFont="1" applyFill="1" applyBorder="1" applyAlignment="1">
      <alignment horizontal="left" vertical="center" wrapText="1"/>
    </xf>
    <xf numFmtId="170" fontId="3" fillId="2" borderId="0" xfId="6" applyFont="1" applyFill="1" applyBorder="1" applyAlignment="1">
      <alignment horizontal="right" vertical="center" wrapText="1"/>
    </xf>
    <xf numFmtId="2" fontId="63" fillId="2" borderId="0" xfId="7" applyNumberFormat="1" applyFont="1" applyFill="1" applyAlignment="1">
      <alignment vertical="center"/>
    </xf>
    <xf numFmtId="170" fontId="63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174" fontId="63" fillId="2" borderId="0" xfId="2" applyNumberFormat="1" applyFont="1" applyFill="1" applyBorder="1"/>
    <xf numFmtId="217" fontId="3" fillId="2" borderId="0" xfId="1" applyNumberFormat="1" applyFont="1" applyFill="1" applyAlignment="1">
      <alignment horizontal="left" vertical="top"/>
    </xf>
    <xf numFmtId="170" fontId="2" fillId="2" borderId="0" xfId="4" applyNumberFormat="1" applyFont="1" applyFill="1"/>
    <xf numFmtId="16" fontId="69" fillId="2" borderId="0" xfId="1" applyNumberFormat="1" applyFont="1" applyFill="1" applyAlignment="1">
      <alignment horizontal="center" vertical="center"/>
    </xf>
    <xf numFmtId="0" fontId="70" fillId="2" borderId="0" xfId="4" applyFont="1" applyFill="1"/>
    <xf numFmtId="170" fontId="68" fillId="2" borderId="0" xfId="200" applyFont="1" applyFill="1" applyBorder="1"/>
    <xf numFmtId="0" fontId="68" fillId="2" borderId="0" xfId="1" applyFont="1" applyFill="1"/>
    <xf numFmtId="165" fontId="68" fillId="2" borderId="0" xfId="1" applyNumberFormat="1" applyFont="1" applyFill="1"/>
    <xf numFmtId="0" fontId="4" fillId="0" borderId="17" xfId="0" applyFont="1" applyBorder="1" applyAlignment="1">
      <alignment horizontal="right"/>
    </xf>
    <xf numFmtId="10" fontId="3" fillId="0" borderId="17" xfId="148" applyNumberFormat="1" applyFont="1" applyBorder="1" applyAlignment="1">
      <alignment horizontal="right" vertical="center"/>
    </xf>
    <xf numFmtId="174" fontId="59" fillId="2" borderId="0" xfId="5" applyNumberFormat="1" applyFont="1" applyFill="1" applyBorder="1" applyAlignment="1">
      <alignment vertical="center"/>
    </xf>
    <xf numFmtId="0" fontId="59" fillId="0" borderId="0" xfId="7" applyFont="1" applyFill="1" applyBorder="1" applyAlignment="1">
      <alignment horizontal="left" vertical="center" wrapText="1"/>
    </xf>
    <xf numFmtId="170" fontId="3" fillId="2" borderId="7" xfId="45" applyFont="1" applyFill="1" applyBorder="1" applyAlignment="1">
      <alignment horizontal="right" vertical="center" wrapText="1"/>
    </xf>
    <xf numFmtId="2" fontId="3" fillId="2" borderId="7" xfId="6" applyNumberFormat="1" applyFont="1" applyFill="1" applyBorder="1" applyAlignment="1">
      <alignment horizontal="right" vertical="center" wrapText="1"/>
    </xf>
    <xf numFmtId="170" fontId="3" fillId="2" borderId="7" xfId="200" applyNumberFormat="1" applyFont="1" applyFill="1" applyBorder="1" applyAlignment="1">
      <alignment horizontal="right" vertical="center" wrapText="1"/>
    </xf>
    <xf numFmtId="3" fontId="3" fillId="0" borderId="17" xfId="0" applyNumberFormat="1" applyFont="1" applyBorder="1" applyAlignment="1">
      <alignment vertical="center"/>
    </xf>
    <xf numFmtId="43" fontId="3" fillId="2" borderId="7" xfId="6" applyNumberFormat="1" applyFont="1" applyFill="1" applyBorder="1" applyAlignment="1">
      <alignment vertical="center" wrapText="1"/>
    </xf>
    <xf numFmtId="170" fontId="3" fillId="2" borderId="7" xfId="200" applyFont="1" applyFill="1" applyBorder="1" applyAlignment="1">
      <alignment horizontal="right" vertical="center" wrapText="1"/>
    </xf>
    <xf numFmtId="171" fontId="3" fillId="0" borderId="0" xfId="4" applyNumberFormat="1" applyFont="1" applyAlignment="1">
      <alignment horizontal="center" vertical="top"/>
    </xf>
    <xf numFmtId="0" fontId="60" fillId="2" borderId="0" xfId="1" applyFont="1" applyFill="1" applyAlignment="1">
      <alignment horizontal="center" wrapText="1"/>
    </xf>
    <xf numFmtId="0" fontId="61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4" xfId="7" applyNumberFormat="1" applyFont="1" applyFill="1" applyBorder="1" applyAlignment="1">
      <alignment horizontal="center" vertical="center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6" fontId="4" fillId="2" borderId="0" xfId="7" applyNumberFormat="1" applyFont="1" applyFill="1" applyAlignment="1">
      <alignment horizontal="center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92928</xdr:colOff>
      <xdr:row>0</xdr:row>
      <xdr:rowOff>127775</xdr:rowOff>
    </xdr:from>
    <xdr:to>
      <xdr:col>4</xdr:col>
      <xdr:colOff>1985116</xdr:colOff>
      <xdr:row>1</xdr:row>
      <xdr:rowOff>88827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891" y="127775"/>
          <a:ext cx="2054810" cy="5650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C1:XEZ42"/>
  <sheetViews>
    <sheetView showGridLines="0" tabSelected="1" zoomScale="85" zoomScaleNormal="85" zoomScaleSheetLayoutView="100" workbookViewId="0">
      <selection activeCell="I35" sqref="I35"/>
    </sheetView>
  </sheetViews>
  <sheetFormatPr defaultColWidth="9.140625" defaultRowHeight="15"/>
  <cols>
    <col min="1" max="1" width="15.140625" style="20" customWidth="1"/>
    <col min="2" max="2" width="6.5703125" style="20" customWidth="1"/>
    <col min="3" max="3" width="10" style="20" customWidth="1"/>
    <col min="4" max="4" width="2.42578125" style="20" customWidth="1"/>
    <col min="5" max="5" width="38.28515625" style="20" customWidth="1"/>
    <col min="6" max="6" width="24.7109375" style="20" customWidth="1"/>
    <col min="7" max="7" width="37.28515625" style="20" customWidth="1"/>
    <col min="8" max="8" width="38.140625" style="20" customWidth="1"/>
    <col min="9" max="9" width="22.7109375" style="20" bestFit="1" customWidth="1"/>
    <col min="10" max="16384" width="9.140625" style="20"/>
  </cols>
  <sheetData>
    <row r="1" spans="3:9" ht="48" customHeight="1">
      <c r="C1" s="82" t="s">
        <v>0</v>
      </c>
      <c r="D1" s="82"/>
      <c r="E1" s="82"/>
      <c r="F1" s="82"/>
      <c r="G1" s="82"/>
      <c r="H1" s="82"/>
      <c r="I1" s="19"/>
    </row>
    <row r="2" spans="3:9" ht="58.5" customHeight="1">
      <c r="C2" s="83" t="s">
        <v>17</v>
      </c>
      <c r="D2" s="83"/>
      <c r="E2" s="83"/>
      <c r="F2" s="83"/>
      <c r="G2" s="83"/>
      <c r="H2" s="83"/>
      <c r="I2" s="19"/>
    </row>
    <row r="3" spans="3:9" ht="17.25" customHeight="1">
      <c r="C3" s="1"/>
      <c r="D3" s="1"/>
      <c r="E3" s="1"/>
      <c r="F3" s="1"/>
      <c r="G3" s="21"/>
      <c r="H3" s="22"/>
    </row>
    <row r="4" spans="3:9" ht="18" customHeight="1">
      <c r="C4" s="84" t="s">
        <v>1</v>
      </c>
      <c r="D4" s="84"/>
      <c r="E4" s="84"/>
      <c r="F4" s="84"/>
      <c r="G4" s="84"/>
      <c r="H4" s="84"/>
    </row>
    <row r="5" spans="3:9" ht="17.25" customHeight="1">
      <c r="C5" s="81" t="s">
        <v>2</v>
      </c>
      <c r="D5" s="81"/>
      <c r="E5" s="81"/>
      <c r="F5" s="81"/>
      <c r="G5" s="81"/>
      <c r="H5" s="81"/>
    </row>
    <row r="6" spans="3:9" ht="34.5" customHeight="1">
      <c r="C6" s="2"/>
      <c r="D6" s="2"/>
      <c r="E6" s="2"/>
      <c r="F6" s="2"/>
      <c r="G6" s="23"/>
      <c r="H6" s="23"/>
    </row>
    <row r="7" spans="3:9" s="26" customFormat="1" ht="21" customHeight="1">
      <c r="C7" s="3"/>
      <c r="D7" s="3"/>
      <c r="E7" s="4" t="s">
        <v>3</v>
      </c>
      <c r="F7" s="3" t="s">
        <v>4</v>
      </c>
      <c r="G7" s="24"/>
      <c r="H7" s="25"/>
    </row>
    <row r="8" spans="3:9" s="26" customFormat="1" ht="15" customHeight="1">
      <c r="C8" s="27"/>
      <c r="D8" s="5"/>
      <c r="E8" s="28" t="s">
        <v>5</v>
      </c>
      <c r="F8" s="6" t="s">
        <v>6</v>
      </c>
      <c r="G8" s="27"/>
      <c r="H8" s="5"/>
      <c r="I8" s="29"/>
    </row>
    <row r="9" spans="3:9" s="26" customFormat="1" ht="16.5">
      <c r="C9" s="27"/>
      <c r="D9" s="3"/>
      <c r="E9" s="28"/>
      <c r="F9" s="6"/>
      <c r="G9" s="27"/>
      <c r="H9" s="3"/>
      <c r="I9" s="30"/>
    </row>
    <row r="10" spans="3:9" ht="23.25" customHeight="1">
      <c r="C10" s="31"/>
      <c r="D10" s="31"/>
      <c r="E10" s="32"/>
      <c r="F10" s="32"/>
      <c r="G10" s="32"/>
      <c r="H10" s="33"/>
      <c r="I10" s="34"/>
    </row>
    <row r="11" spans="3:9" s="26" customFormat="1" ht="38.25" customHeight="1">
      <c r="C11" s="35">
        <v>1</v>
      </c>
      <c r="D11" s="35"/>
      <c r="E11" s="36" t="s">
        <v>19</v>
      </c>
      <c r="F11" s="87" t="s">
        <v>21</v>
      </c>
      <c r="G11" s="87"/>
      <c r="H11" s="87"/>
      <c r="I11" s="37"/>
    </row>
    <row r="12" spans="3:9" s="26" customFormat="1" ht="36.75" customHeight="1">
      <c r="C12" s="35">
        <v>2</v>
      </c>
      <c r="D12" s="35"/>
      <c r="E12" s="36" t="s">
        <v>24</v>
      </c>
      <c r="F12" s="88" t="s">
        <v>37</v>
      </c>
      <c r="G12" s="88"/>
      <c r="H12" s="88"/>
      <c r="I12" s="37"/>
    </row>
    <row r="13" spans="3:9" s="26" customFormat="1" ht="38.25" customHeight="1">
      <c r="C13" s="35">
        <v>3</v>
      </c>
      <c r="D13" s="35"/>
      <c r="E13" s="36" t="s">
        <v>20</v>
      </c>
      <c r="F13" s="89" t="s">
        <v>25</v>
      </c>
      <c r="G13" s="89"/>
      <c r="H13" s="89"/>
      <c r="I13" s="37"/>
    </row>
    <row r="14" spans="3:9" s="26" customFormat="1" ht="23.25" customHeight="1">
      <c r="C14" s="35">
        <v>4</v>
      </c>
      <c r="D14" s="35"/>
      <c r="E14" s="38" t="s">
        <v>18</v>
      </c>
      <c r="F14" s="90" t="str">
        <f>+"Từ ngày "&amp;DAY(H20+1)&amp;"/"&amp;MONTH(H20+1)&amp;"/"&amp;YEAR(H20)&amp;" đến ngày "&amp;DAY(G20)&amp;"/"&amp;MONTH(G20)&amp;"/"&amp;YEAR(G20)</f>
        <v>Từ ngày 23/10/2025 đến ngày 23/10/2025</v>
      </c>
      <c r="G14" s="90"/>
      <c r="H14" s="90"/>
      <c r="I14" s="90"/>
    </row>
    <row r="15" spans="3:9" s="26" customFormat="1" ht="21" customHeight="1">
      <c r="C15" s="35"/>
      <c r="D15" s="35"/>
      <c r="E15" s="36" t="s">
        <v>22</v>
      </c>
      <c r="F15" s="64" t="str">
        <f>+"From October "&amp;DAY(H20+1)&amp;"th 2025 to October "&amp;DAY(G20)&amp;"th 2025"</f>
        <v>From October 23th 2025 to October 23th 2025</v>
      </c>
      <c r="G15" s="58"/>
      <c r="H15" s="58"/>
      <c r="I15" s="37"/>
    </row>
    <row r="16" spans="3:9" s="26" customFormat="1" ht="22.5" customHeight="1">
      <c r="C16" s="35">
        <v>5</v>
      </c>
      <c r="D16" s="35"/>
      <c r="E16" s="40" t="s">
        <v>7</v>
      </c>
      <c r="F16" s="90">
        <f>G20+1</f>
        <v>45954</v>
      </c>
      <c r="G16" s="90"/>
      <c r="H16" s="90"/>
      <c r="I16" s="37"/>
    </row>
    <row r="17" spans="3:10 16380:16380" s="26" customFormat="1" ht="22.5" customHeight="1">
      <c r="C17" s="35"/>
      <c r="D17" s="35"/>
      <c r="E17" s="36" t="s">
        <v>23</v>
      </c>
      <c r="F17" s="62">
        <f>F16</f>
        <v>45954</v>
      </c>
      <c r="G17" s="58"/>
      <c r="H17" s="58"/>
      <c r="I17" s="37"/>
    </row>
    <row r="18" spans="3:10 16380:16380" ht="34.5">
      <c r="C18" s="35"/>
      <c r="D18" s="35"/>
      <c r="E18" s="36"/>
      <c r="F18" s="39"/>
      <c r="G18" s="58"/>
      <c r="H18" s="41" t="s">
        <v>8</v>
      </c>
      <c r="I18" s="42"/>
    </row>
    <row r="19" spans="3:10 16380:16380" ht="39" customHeight="1">
      <c r="C19" s="43" t="s">
        <v>9</v>
      </c>
      <c r="D19" s="91" t="s">
        <v>10</v>
      </c>
      <c r="E19" s="92"/>
      <c r="F19" s="92"/>
      <c r="G19" s="44" t="s">
        <v>11</v>
      </c>
      <c r="H19" s="44" t="s">
        <v>11</v>
      </c>
      <c r="I19" s="30"/>
    </row>
    <row r="20" spans="3:10 16380:16380" ht="18.75" customHeight="1">
      <c r="C20" s="45"/>
      <c r="D20" s="46"/>
      <c r="E20" s="47"/>
      <c r="F20" s="47"/>
      <c r="G20" s="48">
        <f>H20+1</f>
        <v>45953</v>
      </c>
      <c r="H20" s="48">
        <v>45952</v>
      </c>
      <c r="I20" s="66"/>
    </row>
    <row r="21" spans="3:10 16380:16380" ht="39" customHeight="1">
      <c r="C21" s="49">
        <v>1</v>
      </c>
      <c r="D21" s="85" t="s">
        <v>27</v>
      </c>
      <c r="E21" s="93"/>
      <c r="F21" s="93"/>
      <c r="G21" s="7"/>
      <c r="H21" s="7"/>
      <c r="I21" s="67"/>
    </row>
    <row r="22" spans="3:10 16380:16380" ht="39" customHeight="1">
      <c r="C22" s="50">
        <v>1.1000000000000001</v>
      </c>
      <c r="D22" s="51"/>
      <c r="E22" s="94" t="s">
        <v>28</v>
      </c>
      <c r="F22" s="94"/>
      <c r="G22" s="78">
        <v>182672971924</v>
      </c>
      <c r="H22" s="78">
        <v>166513438815</v>
      </c>
      <c r="I22" s="68"/>
      <c r="J22" s="65"/>
    </row>
    <row r="23" spans="3:10 16380:16380" ht="39" customHeight="1">
      <c r="C23" s="50">
        <v>1.2</v>
      </c>
      <c r="D23" s="51"/>
      <c r="E23" s="94" t="s">
        <v>29</v>
      </c>
      <c r="F23" s="94"/>
      <c r="G23" s="79"/>
      <c r="H23" s="79"/>
      <c r="I23" s="69"/>
    </row>
    <row r="24" spans="3:10 16380:16380" ht="39" customHeight="1">
      <c r="C24" s="50">
        <v>1.3</v>
      </c>
      <c r="D24" s="51"/>
      <c r="E24" s="94" t="s">
        <v>30</v>
      </c>
      <c r="F24" s="94"/>
      <c r="G24" s="75">
        <v>13580.51</v>
      </c>
      <c r="H24" s="75">
        <v>13456.22</v>
      </c>
      <c r="I24" s="68"/>
      <c r="J24" s="65"/>
      <c r="XEZ24" s="63"/>
    </row>
    <row r="25" spans="3:10 16380:16380" ht="39" customHeight="1">
      <c r="C25" s="49">
        <v>2</v>
      </c>
      <c r="D25" s="85" t="s">
        <v>31</v>
      </c>
      <c r="E25" s="86"/>
      <c r="F25" s="86"/>
      <c r="G25" s="71"/>
      <c r="H25" s="71"/>
      <c r="I25" s="67"/>
    </row>
    <row r="26" spans="3:10 16380:16380" ht="39" customHeight="1">
      <c r="C26" s="50">
        <v>2.1</v>
      </c>
      <c r="D26" s="51"/>
      <c r="E26" s="59" t="s">
        <v>32</v>
      </c>
      <c r="F26" s="59"/>
      <c r="G26" s="80">
        <v>39112.28</v>
      </c>
      <c r="H26" s="76">
        <v>27965.02</v>
      </c>
      <c r="I26" s="70"/>
    </row>
    <row r="27" spans="3:10 16380:16380" ht="39" customHeight="1">
      <c r="C27" s="50">
        <v>2.2000000000000002</v>
      </c>
      <c r="D27" s="51"/>
      <c r="E27" s="59" t="s">
        <v>33</v>
      </c>
      <c r="F27" s="59"/>
      <c r="G27" s="77">
        <f>G26*G24</f>
        <v>531164709.66280001</v>
      </c>
      <c r="H27" s="76">
        <v>376303461.42439997</v>
      </c>
      <c r="I27" s="70"/>
    </row>
    <row r="28" spans="3:10 16380:16380" ht="39" customHeight="1">
      <c r="C28" s="50">
        <v>2.2999999999999998</v>
      </c>
      <c r="D28" s="51"/>
      <c r="E28" s="59" t="s">
        <v>26</v>
      </c>
      <c r="F28" s="59"/>
      <c r="G28" s="72">
        <f>G27/G22</f>
        <v>2.9077356330732274E-3</v>
      </c>
      <c r="H28" s="72">
        <v>2.2598984448485336E-3</v>
      </c>
      <c r="I28" s="69"/>
    </row>
    <row r="29" spans="3:10 16380:16380" ht="30.75" customHeight="1">
      <c r="C29" s="52"/>
      <c r="D29" s="52"/>
      <c r="E29" s="53"/>
      <c r="F29" s="53"/>
      <c r="G29" s="54"/>
      <c r="H29" s="54"/>
      <c r="I29" s="69"/>
    </row>
    <row r="30" spans="3:10 16380:16380" ht="36" customHeight="1">
      <c r="C30" s="9" t="s">
        <v>12</v>
      </c>
      <c r="D30" s="9"/>
      <c r="E30" s="9"/>
      <c r="F30" s="8"/>
      <c r="G30" s="99" t="s">
        <v>13</v>
      </c>
      <c r="H30" s="99"/>
      <c r="I30" s="55"/>
    </row>
    <row r="31" spans="3:10 16380:16380" ht="15" customHeight="1">
      <c r="C31" s="96" t="s">
        <v>14</v>
      </c>
      <c r="D31" s="96"/>
      <c r="E31" s="96"/>
      <c r="F31" s="74"/>
      <c r="G31" s="73" t="s">
        <v>15</v>
      </c>
      <c r="H31" s="73"/>
      <c r="I31" s="56"/>
    </row>
    <row r="32" spans="3:10 16380:16380" ht="16.5">
      <c r="C32" s="97"/>
      <c r="D32" s="97"/>
      <c r="E32" s="97"/>
      <c r="F32" s="60"/>
      <c r="G32" s="98"/>
      <c r="H32" s="98"/>
      <c r="I32" s="56"/>
    </row>
    <row r="33" spans="3:9" ht="16.5">
      <c r="C33" s="60"/>
      <c r="D33" s="60"/>
      <c r="E33" s="60"/>
      <c r="F33" s="60"/>
      <c r="G33" s="61"/>
      <c r="H33" s="10"/>
      <c r="I33" s="56"/>
    </row>
    <row r="34" spans="3:9" ht="16.5">
      <c r="C34" s="11"/>
      <c r="D34" s="11"/>
      <c r="E34" s="11"/>
      <c r="F34" s="11"/>
      <c r="G34" s="12"/>
      <c r="H34" s="13"/>
      <c r="I34" s="56"/>
    </row>
    <row r="35" spans="3:9" ht="51" customHeight="1">
      <c r="C35" s="14"/>
      <c r="D35" s="14"/>
      <c r="E35" s="14"/>
      <c r="F35" s="14"/>
      <c r="G35" s="12"/>
      <c r="H35" s="13"/>
      <c r="I35" s="56"/>
    </row>
    <row r="36" spans="3:9" ht="16.5">
      <c r="C36" s="8"/>
      <c r="D36" s="8"/>
      <c r="E36" s="8"/>
      <c r="F36" s="8"/>
      <c r="G36" s="12"/>
      <c r="H36" s="13"/>
      <c r="I36" s="56"/>
    </row>
    <row r="37" spans="3:9" ht="16.5">
      <c r="C37" s="8"/>
      <c r="D37" s="8"/>
      <c r="E37" s="8"/>
      <c r="F37" s="8"/>
      <c r="G37" s="12"/>
      <c r="H37" s="13"/>
      <c r="I37" s="56"/>
    </row>
    <row r="38" spans="3:9" ht="24" customHeight="1">
      <c r="C38" s="15" t="s">
        <v>16</v>
      </c>
      <c r="D38" s="15"/>
      <c r="E38" s="15"/>
      <c r="F38" s="60"/>
      <c r="G38" s="95" t="s">
        <v>36</v>
      </c>
      <c r="H38" s="95"/>
      <c r="I38" s="56"/>
    </row>
    <row r="39" spans="3:9" ht="16.5">
      <c r="C39" s="16" t="s">
        <v>35</v>
      </c>
      <c r="D39" s="11"/>
      <c r="E39" s="11"/>
      <c r="F39" s="11"/>
      <c r="G39" s="16"/>
      <c r="H39" s="17"/>
      <c r="I39" s="56"/>
    </row>
    <row r="40" spans="3:9" ht="16.5">
      <c r="C40" s="18" t="s">
        <v>34</v>
      </c>
      <c r="D40" s="14"/>
      <c r="E40" s="14"/>
      <c r="F40" s="14"/>
      <c r="G40" s="18"/>
      <c r="H40" s="17"/>
      <c r="I40" s="56"/>
    </row>
    <row r="41" spans="3:9" ht="16.5">
      <c r="C41" s="57"/>
      <c r="D41" s="57"/>
      <c r="E41" s="57"/>
      <c r="F41" s="57"/>
      <c r="G41" s="57"/>
      <c r="H41" s="57"/>
    </row>
    <row r="42" spans="3:9" ht="16.5">
      <c r="C42" s="57"/>
      <c r="D42" s="57"/>
      <c r="E42" s="57"/>
      <c r="F42" s="57"/>
      <c r="G42" s="57"/>
      <c r="H42" s="57"/>
    </row>
  </sheetData>
  <mergeCells count="20">
    <mergeCell ref="G38:H38"/>
    <mergeCell ref="C31:E31"/>
    <mergeCell ref="C32:E32"/>
    <mergeCell ref="G32:H32"/>
    <mergeCell ref="G30:H30"/>
    <mergeCell ref="C5:H5"/>
    <mergeCell ref="C1:H1"/>
    <mergeCell ref="C2:H2"/>
    <mergeCell ref="C4:H4"/>
    <mergeCell ref="D25:F25"/>
    <mergeCell ref="F11:H11"/>
    <mergeCell ref="F12:H12"/>
    <mergeCell ref="F13:H13"/>
    <mergeCell ref="F16:H16"/>
    <mergeCell ref="D19:F19"/>
    <mergeCell ref="D21:F21"/>
    <mergeCell ref="E22:F22"/>
    <mergeCell ref="E23:F23"/>
    <mergeCell ref="E24:F24"/>
    <mergeCell ref="F14:I14"/>
  </mergeCells>
  <pageMargins left="0.25" right="0.25" top="0.75" bottom="0.75" header="0.3" footer="0.3"/>
  <pageSetup paperSize="9" scale="65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zMH24K+4IdzgFpQWbZpYHvQV7Fo=</DigestValue>
    </Reference>
    <Reference URI="#idOfficeObject" Type="http://www.w3.org/2000/09/xmldsig#Object">
      <DigestMethod Algorithm="http://www.w3.org/2000/09/xmldsig#sha1"/>
      <DigestValue>5J7eKa4kWto6lF9bpLibFDE0lCs=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93afwzh6sZvkobY9Kg9dWsd8gq4=</DigestValue>
    </Reference>
  </SignedInfo>
  <SignatureValue>n/abJSqIRwU7hRv7hg8pHfv3cBzZ3pC+r2SznX27HSgCVr/KyAa0N+OVsFGr/utdHyWsOT/5TViu
2415x0Z3CckF0BxXl9hi4fAb+9otVHYXaEONJ1LVEYIQbgEQWWxhfAeCpKlWLDEeHJneGjSpL+KC
YzA7PFc+JaM+KU3eKLXIVY4b8x/4QYcRCtAe2ZthRWsQhUmZJINuZuvZ8XGbUOWI3EnfRg/Ll3sz
8gicpHS23ykhhc/sYrRKQ/VmzGY9fhf7ejt2d+RUjGkITXvDRpTRZwjDIrqpJVJ3gwIg3kNJzi2O
DfT/RE3Fazkwv2yApmrmLoJqXKc3t7FNe/FGVg==</SignatureValue>
  <KeyInfo>
    <X509Data>
      <X509Certificate>MIIGHTCCBAWgAwIBAgIQVAEBAejrWKKfPpkkDCInojANBgkqhkiG9w0BAQsFADBZMRUwEwYDVQQD
DAxWTlBULUNBIFNIQTIxMzAxBgNVBAoMKlZJRVROQU0gUE9TVFMgQU5EIFRFTEVDT01NVU5JQ0FU
SU9OUyBHUk9VUDELMAkGA1UEBhMCVk4wHhcNMjUwNzA4MDExMTMxWhcNMjcwNzIwMTEwOTQ3WjCB
zTELMAkGA1UEBhMCVk4xEjAQBgNVBAgMCUjDgCBO4buYSTEVMBMGA1UEBwwMSG/DoG4gS2nhur9t
MW8wbQYDVQQDDGZOR8OCTiBIw4BORyBUSMavxqBORyBN4bqgSSBD4buUIFBI4bqmTiDEkOG6plUg
VMavIFbDgCBQSMOBVCBUUknhu4JOIFZJ4buGVCBOQU0gLSBDSEkgTkjDgU5IIEjDgCBUSMOATkgx
IjAgBgoJkiaJk/IsZAEBDBJNU1Q6MDEwMDE1MDYxOS0wNzMwggEiMA0GCSqGSIb3DQEBAQUAA4IB
DwAwggEKAoIBAQC9gXHTIb/SGzil9J7u8A5ykCjAWSpk6RRwE0QX4gHHX1uEelBNS33QrIJCDWej
uf0Yli66GtRwLP7/Zq+GXhoXUzqjmsKmK116dBKM6PKf89Uj4ySiveWOSw3Wdk7MCgA+IR069Ro6
gbS3a8xXtN4cbgzJWbdSX/5+FBCYozoxNBGaSCPPPfFqjsFPxhPw6MDlakoJQSb5+MfnvnRQhOMm
+e0x4TApVroGZX2iJsxSASL14WJFZB11Pn3KcmXdcjWNgSBJrk6p52X3kGVbQL4rD8UykNTJI7Yt
75b0kDWWdT/fu213rk5XL7H/eMw9Qw4PpwB4DJfvSYHBQHbqPA4nAgMBAAGjggFqMIIBZjAMBgNV
HRMBAf8EAjAAMB8GA1UdIwQYMBaAFGuVxMQpI8onE8sE8P106s29CP/BMIGHBggrBgEFBQcBAQR7
MHkwPgYIKwYBBQUHMAKGMmh0dHA6Ly9wdWIudm5wdC1jYS52bi9jZXJ0cy92bnB0Y2Etc2hhMjU2
LTIwMjQuY2VyMDcGCCsGAQUFBzABhitodHRwOi8vb2NzcC1zaGEyNTYudm5wdC1jYS52bi9yZXNw
b25kZXIyMDI0MB8GA1UdEQQYMBaBFGR2Y2suaHRoQGJpZHYuY29tLnZuMBUGA1UdJQQOMAwGCisG
AQQBgjcKAwwwRAYDVR0fBD0wOzA5oDegNYYzaHR0cDovL2NybC1zaGEyNTYudm5wdC1jYS52bi92
bnB0Y2Etc2hhMjU2LTIwMjQuY3JsMB0GA1UdDgQWBBS7PaeullEJ+x1hDsN0dcO6pKhSDzAOBgNV
HQ8BAf8EBAMCBPAwDQYJKoZIhvcNAQELBQADggIBANHD2WEBh5mje8caCWIqLaAb40qi1G1G8PV5
cdADYXgn7pJgGuz7TNyMkrfByJsksd5tS3QHokF2T270EuXPj/6SXvRIlo4yKREBeqFC7fcCv+oc
uytKL2lneUEJkA6q7UobPdlUzRoyUgqIKJnSXMr89KbJ0Ok90B4+5n1N83ie5BuL9l93NGE1AFgg
gJfEc+/2RP3dFLAONu6i8UmGWKuwR3miIUtusiK9lIJEaTTC4XOU2ZQJ4Xxm4glSozSMbb6XVrfD
iW+xKcZ38DmUFtQL/FPykOkD1RJ9++2bBSL7PItZYdSvAhJJwFNfLhEPb42sCIeayludBUdlSj4f
d37VLzrpEiBbV5+gY+Q0qgQa/f84VqNGJIiGdv1/m8lktkjsRJA5ZsOBgOOfWQAjqbq0jNpUzaEg
TMqeYbbSkK/awxutOzg8X9i3QD3xE3rGjt5WwgSXcwR2XN009Nc1N+cM57tQN7ZXaZErT7CBM7xf
aGlgJxFNVGOPrC887PnMu/CWqqwJyKIK7DTH6AXjfwg/klxolPrOeztTXaHlxcYuq7Xd4uLznNEY
+9Kh9Ca+LpbV1vp7HcM3Lxu36JNlDDSt6dwcwhe2JuV5eoHfLR4nw5617NJVUJfyzLB7sW2oX3DK
s+eK3Sz1BFJ+q6wDO7k6mXMRVppVZNpq5P3ChP93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calcChain.xml?ContentType=application/vnd.openxmlformats-officedocument.spreadsheetml.calcChain+xml">
        <DigestMethod Algorithm="http://www.w3.org/2000/09/xmldsig#sha1"/>
        <DigestValue>qMyvJWapZtN2Lo5nrOlwbpzt1MY=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styles.xml?ContentType=application/vnd.openxmlformats-officedocument.spreadsheetml.styles+xml">
        <DigestMethod Algorithm="http://www.w3.org/2000/09/xmldsig#sha1"/>
        <DigestValue>COXuvte/5YaZA2SYDyVQUGfKXkY=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workbook.xml?ContentType=application/vnd.openxmlformats-officedocument.spreadsheetml.sheet.main+xml">
        <DigestMethod Algorithm="http://www.w3.org/2000/09/xmldsig#sha1"/>
        <DigestValue>uumf+b2WIfU1BKBHJsfw30x105c=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sharedStrings.xml?ContentType=application/vnd.openxmlformats-officedocument.spreadsheetml.sharedStrings+xml">
        <DigestMethod Algorithm="http://www.w3.org/2000/09/xmldsig#sha1"/>
        <DigestValue>1ONZ97KBa79g90N3hbQXo5lkrVs=</DigestValue>
      </Reference>
      <Reference URI="/xl/worksheets/sheet1.xml?ContentType=application/vnd.openxmlformats-officedocument.spreadsheetml.worksheet+xml">
        <DigestMethod Algorithm="http://www.w3.org/2000/09/xmldsig#sha1"/>
        <DigestValue>STIJehC89RWidJF27Oj0JMp+CzI=</DigestValue>
      </Reference>
      <Reference URI="/xl/comments1.xml?ContentType=application/vnd.openxmlformats-officedocument.spreadsheetml.comments+xml">
        <DigestMethod Algorithm="http://www.w3.org/2000/09/xmldsig#sha1"/>
        <DigestValue>iGk9sKqevCbophD6FoqhjTQg+as=</DigestValue>
      </Reference>
      <Reference URI="/xl/drawings/drawing1.xml?ContentType=application/vnd.openxmlformats-officedocument.drawing+xml">
        <DigestMethod Algorithm="http://www.w3.org/2000/09/xmldsig#sha1"/>
        <DigestValue>d56sIOWZHOyKDrpJ3+X41cNCCAY=</DigestValue>
      </Reference>
      <Reference URI="/xl/drawings/vmlDrawing1.vml?ContentType=application/vnd.openxmlformats-officedocument.vmlDrawing">
        <DigestMethod Algorithm="http://www.w3.org/2000/09/xmldsig#sha1"/>
        <DigestValue>8IT7aQiuIUk3cR2qbOs/xIp8hmU=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3"/>
            <mdssi:RelationshipReference SourceId="rId2"/>
            <mdssi:RelationshipReference SourceId="rId1"/>
            <mdssi:RelationshipReference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2025-10-24T06:48:27Z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6.2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2025-10-24T06:48:27Z</xd:SigningTime>
          <xd:SigningCertificate>
            <xd:Cert>
              <xd:CertDigest>
                <DigestMethod Algorithm="http://www.w3.org/2000/09/xmldsig#sha1"/>
                <DigestValue>rECSuvS42DEA0qj75IAyEj5/oi0=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FP4Kadw/6UMec2hSi9C1Zx/Ln+ba73KXs5L0sEghZ7o=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K2rjSpcheJXEchKerOyPrI6TFG7ChrNY7h1ipPJyvrA=</DigestValue>
    </Reference>
  </SignedInfo>
  <SignatureValue>sMlUzQFKO+f/N//XhjM9PXgoCKlcg4OAZj7r+EREUl2QxbIoCz6GxiVZE9qro+hwlrxIVt/MrObZ
MK7hRWWJuZDVeOB9NyCfBYgyYTWkqR+VlyOFSmj3pRva8vPtbD5wlPPcOGXclJf3sULOixySIyY8
mq68y6N9YovKJ2Tuyvi/nL3/YFc6iD9x/RRcXiC0D3prQ2JHfUdGfnED54/Hb6SG7pvH4gPJ+gBw
RDx4cIlXIxbmnW/6kQwCkVqYIrDzaa3m4zJ0+T210OE2GCDhMByK+qwrqHzFF3CjvxaWDOfewxYE
w1dkmREhUdmlcb8GxbDyYlFy/OMKaX5ypFLuiA==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bvdongdekQWE7sGWE2n7G8/vOumYF3eVGsdTONZE9iA=</DigestValue>
      </Reference>
      <Reference URI="/xl/comments1.xml?ContentType=application/vnd.openxmlformats-officedocument.spreadsheetml.comments+xml">
        <DigestMethod Algorithm="http://www.w3.org/2001/04/xmlenc#sha256"/>
        <DigestValue>4c3G3BnI8lCiPHByy42nLGl+N6GrUIEP5fckrESbJbA=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B9kwyjxek0hEe8Be2p79YwtJKVLbLz33dI3QCPWPbxg=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4MmrZHk3ZmsZZupIlLVVMp+/WVkTsYR8JfHaOYhCRkI=</DigestValue>
      </Reference>
      <Reference URI="/xl/styles.xml?ContentType=application/vnd.openxmlformats-officedocument.spreadsheetml.styles+xml">
        <DigestMethod Algorithm="http://www.w3.org/2001/04/xmlenc#sha256"/>
        <DigestValue>Y/xIdlDaEt/2ccAzCphoIBWVlxIKQ18gsz7OS1oaNZE=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gOz58ecIwggIQR/hVIYxl0Ya30JA0ehYFHzE4IFLk3Q=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/qpIVhHScXjL2kNQYCh9jOvaM5+ONq6TJLX5lkG9roQ=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2025-10-24T08:40:23Z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2025-10-24T08:40:23Z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2024-12-16T02:50:32Z</cp:lastPrinted>
  <dcterms:created xsi:type="dcterms:W3CDTF">2021-01-04T12:03:55Z</dcterms:created>
  <dcterms:modified xsi:type="dcterms:W3CDTF">2025-10-24T02:54:38Z</dcterms:modified>
</cp:coreProperties>
</file>