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<sst xmlns="http://schemas.openxmlformats.org/spreadsheetml/2006/main" count="39" uniqueCount="38">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</sst>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2" zoomScale="85" zoomScaleNormal="85" zoomScaleSheetLayoutView="100" workbookViewId="0">
      <selection activeCell="K21" sqref="K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4" style="20" customWidth="1"/>
    <col min="9" max="9" width="22.7109375" style="20" bestFit="1" customWidth="1"/>
    <col min="10" max="16384" width="9.140625" style="20"/>
  </cols>
  <sheetData>
    <row r="1" spans="3:9" ht="48" customHeight="1">
      <c r="C1" s="82" t="s">
        <v>0</v>
      </c>
      <c r="D1" s="82"/>
      <c r="E1" s="82"/>
      <c r="F1" s="82"/>
      <c r="G1" s="82"/>
      <c r="H1" s="82"/>
      <c r="I1" s="19"/>
    </row>
    <row r="2" spans="3:9" ht="58.5" customHeight="1">
      <c r="C2" s="83" t="s">
        <v>17</v>
      </c>
      <c r="D2" s="83"/>
      <c r="E2" s="83"/>
      <c r="F2" s="83"/>
      <c r="G2" s="83"/>
      <c r="H2" s="83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4" t="s">
        <v>1</v>
      </c>
      <c r="D4" s="84"/>
      <c r="E4" s="84"/>
      <c r="F4" s="84"/>
      <c r="G4" s="84"/>
      <c r="H4" s="84"/>
    </row>
    <row r="5" spans="3:9" ht="17.25" customHeight="1">
      <c r="C5" s="81" t="s">
        <v>2</v>
      </c>
      <c r="D5" s="81"/>
      <c r="E5" s="81"/>
      <c r="F5" s="81"/>
      <c r="G5" s="81"/>
      <c r="H5" s="81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7" t="s">
        <v>21</v>
      </c>
      <c r="G11" s="87"/>
      <c r="H11" s="87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8" t="s">
        <v>37</v>
      </c>
      <c r="G12" s="88"/>
      <c r="H12" s="88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9" t="s">
        <v>25</v>
      </c>
      <c r="G13" s="89"/>
      <c r="H13" s="89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0" t="str">
        <f>+"Từ ngày "&amp;DAY(H20+1)&amp;"/"&amp;MONTH(H20+1)&amp;"/"&amp;YEAR(H20)&amp;" đến ngày "&amp;DAY(G20)&amp;"/"&amp;MONTH(G20)&amp;"/"&amp;YEAR(G20)</f>
        <v>Từ ngày 17/10/2025 đến ngày 19/10/2025</v>
      </c>
      <c r="G14" s="90"/>
      <c r="H14" s="90"/>
      <c r="I14" s="90"/>
    </row>
    <row r="15" spans="3:9" s="26" customFormat="1" ht="21" customHeight="1">
      <c r="C15" s="35"/>
      <c r="D15" s="35"/>
      <c r="E15" s="36" t="s">
        <v>22</v>
      </c>
      <c r="F15" s="64" t="str">
        <f>+"From October "&amp;DAY(H20+1)&amp;"th 2025 to October "&amp;DAY(G20)&amp;"th 2025"</f>
        <v>From October 17th 2025 to October 19th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0">
        <f>G20+1</f>
        <v>45950</v>
      </c>
      <c r="G16" s="90"/>
      <c r="H16" s="90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45950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1" t="s">
        <v>10</v>
      </c>
      <c r="E19" s="92"/>
      <c r="F19" s="92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H20+1+2</f>
        <v>45949</v>
      </c>
      <c r="H20" s="48">
        <v>45946</v>
      </c>
      <c r="I20" s="66"/>
    </row>
    <row r="21" spans="3:10 16380:16380" ht="39" customHeight="1">
      <c r="C21" s="49">
        <v>1</v>
      </c>
      <c r="D21" s="85" t="s">
        <v>27</v>
      </c>
      <c r="E21" s="93"/>
      <c r="F21" s="93"/>
      <c r="G21" s="7"/>
      <c r="H21" s="7"/>
      <c r="I21" s="67"/>
    </row>
    <row r="22" spans="3:10 16380:16380" ht="39" customHeight="1">
      <c r="C22" s="50">
        <v>1.1000000000000001</v>
      </c>
      <c r="D22" s="51"/>
      <c r="E22" s="94" t="s">
        <v>28</v>
      </c>
      <c r="F22" s="94"/>
      <c r="G22" s="78">
        <v>148498819701</v>
      </c>
      <c r="H22" s="78">
        <v>151710375478</v>
      </c>
      <c r="I22" s="68"/>
      <c r="J22" s="65"/>
    </row>
    <row r="23" spans="3:10 16380:16380" ht="39" customHeight="1">
      <c r="C23" s="50">
        <v>1.2</v>
      </c>
      <c r="D23" s="51"/>
      <c r="E23" s="94" t="s">
        <v>29</v>
      </c>
      <c r="F23" s="94"/>
      <c r="G23" s="79"/>
      <c r="H23" s="79"/>
      <c r="I23" s="69"/>
    </row>
    <row r="24" spans="3:10 16380:16380" ht="39" customHeight="1">
      <c r="C24" s="50">
        <v>1.3</v>
      </c>
      <c r="D24" s="51"/>
      <c r="E24" s="94" t="s">
        <v>30</v>
      </c>
      <c r="F24" s="94"/>
      <c r="G24" s="75">
        <v>13934.33</v>
      </c>
      <c r="H24" s="75">
        <v>14182.27</v>
      </c>
      <c r="I24" s="68"/>
      <c r="J24" s="65"/>
      <c r="XEZ24" s="63"/>
    </row>
    <row r="25" spans="3:10 16380:16380" ht="39" customHeight="1">
      <c r="C25" s="49">
        <v>2</v>
      </c>
      <c r="D25" s="85" t="s">
        <v>31</v>
      </c>
      <c r="E25" s="86"/>
      <c r="F25" s="86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80">
        <v>27965.02</v>
      </c>
      <c r="H26" s="76">
        <v>27965.02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>
        <f>G26*G24</f>
        <v>389673817.13660002</v>
      </c>
      <c r="H27" s="76">
        <v>396607464.1954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2.6240869652782561E-3</v>
      </c>
      <c r="H28" s="72">
        <v>2.6142408714354103E-3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9" t="s">
        <v>13</v>
      </c>
      <c r="H30" s="99"/>
      <c r="I30" s="55"/>
    </row>
    <row r="31" spans="3:10 16380:16380" ht="15" customHeight="1">
      <c r="C31" s="96" t="s">
        <v>14</v>
      </c>
      <c r="D31" s="96"/>
      <c r="E31" s="96"/>
      <c r="F31" s="74"/>
      <c r="G31" s="73" t="s">
        <v>15</v>
      </c>
      <c r="H31" s="73"/>
      <c r="I31" s="56"/>
    </row>
    <row r="32" spans="3:10 16380:16380" ht="16.5">
      <c r="C32" s="97"/>
      <c r="D32" s="97"/>
      <c r="E32" s="97"/>
      <c r="F32" s="60"/>
      <c r="G32" s="98"/>
      <c r="H32" s="98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5" t="s">
        <v>36</v>
      </c>
      <c r="H38" s="95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WM9nI5nyk7wAaQJ7GU//QRbJnXI=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H9XxfuKnND6MKcQ66P5ByLap18c=</DigestValue>
    </Reference>
  </SignedInfo>
  <SignatureValue>iPH1oiwGMD18GZvMvX9PAXyG8wmEQA9bcqzibFgnRzgibiw5b4adF4+a+YiINU9ZIu5eTAJdIxJk
lA5AcQ/MH/nhzFWUql5Z1JDwpAQxLHLskkJHvdSpW5La2do6KXTe1491Zs3GLumq3GJtJFhz0Iu9
Ms6SKE7BjcsUbVkFoxNYuDRWaD5qIgZNPrcuoUdC4c9gNVrpxLWiAWgW1LMA+vpo5CRJNJ5eQW3p
L0ZWaXo0v1oJZXaCLw19peUkYan8ulnTbyvkYWxZv/GxLt+cKyJlesTk7nRqR56QH7ukVHcefu8a
Sh8EZLqaI+vaWH8YMLdvE3mn9rMvCKsmNLi2+w==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qMyvJWapZtN2Lo5nrOlwbpzt1MY=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COXuvte/5YaZA2SYDyVQUGfKXkY=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7fu0k3IHJsIiHriK96FTSQFq1/Q=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r641R3m9B9Ak7NMGxzVJfMqLqfE=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2025-10-20T07:10:00Z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2025-10-20T07:10:00Z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81umw6Xl3i11LTgnYFVVeg/teVig8JXq/yKcvaO4ANM=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tP+eBp57pFYwGo6WsM0nLTagjQHZ9UVWcvva+0JLiFY=</DigestValue>
    </Reference>
  </SignedInfo>
  <SignatureValue>P3KutaCPFYTIPNPFb4+F5BN7QqK59l9CQgC8a1DeZjRju0VMRN4jYnabm/nooa3H5YeP3iEOgQ0Y
w768o+H8BH9UP5yaTfZCHdCjIl7Ixah1+u7mNOHvhFhqZkoeolYUqwAkiRO3/6lXbP7CROpu1h9t
ZQ9b5IVIHPVP3+M44NtU0ZkgJNSKbPYH+rsWLPBZiSHudSEh4mkKb/FA1Ik4Um6TgMQlsldF5/rw
ZuCULhTsmTk3ue58AanHxSkpDh/KEzmnu9SUzWgBzpZ5FHBou1E1vRS/8bsC3vKDfLLME5AJRy/I
9ZcHfn3Z9ZCl6pofV4ZPgpO/eiU1n24QAFHMUQ==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bvdongdekQWE7sGWE2n7G8/vOumYF3eVGsdTONZE9iA=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Wuuv/0ZNTy2ty2zqLscvVQ+uhx3OpHTzZ1YF9OQvgao=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Y/xIdlDaEt/2ccAzCphoIBWVlxIKQ18gsz7OS1oaNZE=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a/IgaZ5/Oq0puI9TfUcvVcx7tQk1hwMHiWvO+Sj64/Q=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2025-10-20T07:30:58Z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2025-10-20T07:30:58Z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2025-10-20T06:53:58Z</dcterms:modified>
</cp:coreProperties>
</file>