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20" i="27" s="1"/>
  <c r="E19" i="27" l="1"/>
  <c r="E18" i="27"/>
  <c r="F30" i="27"/>
  <c r="F37" i="27" s="1"/>
  <c r="F39" i="27" s="1"/>
  <c r="F31" i="27" l="1"/>
  <c r="F52" i="27" l="1"/>
  <c r="F53" i="27" l="1"/>
  <c r="F45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<sst xmlns="http://schemas.openxmlformats.org/spreadsheetml/2006/main" count="1392" uniqueCount="599">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</sst>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165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165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8" t="s">
        <v>50</v>
      </c>
      <c r="B2" s="319"/>
      <c r="C2" s="319"/>
      <c r="D2" s="319"/>
      <c r="E2" s="319"/>
      <c r="F2" s="31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0" t="s">
        <v>51</v>
      </c>
      <c r="D3" s="320"/>
      <c r="E3" s="320"/>
      <c r="F3" s="320"/>
      <c r="G3" s="320"/>
      <c r="H3" s="320"/>
      <c r="I3" s="320"/>
      <c r="J3" s="320"/>
      <c r="K3" s="320"/>
      <c r="L3" s="320"/>
      <c r="M3" s="302" t="s">
        <v>23</v>
      </c>
      <c r="N3" s="310"/>
      <c r="O3" s="311" t="s">
        <v>24</v>
      </c>
      <c r="P3" s="312"/>
      <c r="Q3" s="302" t="s">
        <v>5</v>
      </c>
      <c r="R3" s="302"/>
      <c r="S3" s="310"/>
      <c r="T3" s="313"/>
      <c r="U3" s="304" t="s">
        <v>26</v>
      </c>
      <c r="V3" s="305"/>
      <c r="W3" s="306" t="s">
        <v>25</v>
      </c>
    </row>
    <row r="4" spans="1:23" ht="12.75" customHeight="1">
      <c r="A4" s="310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14" t="s">
        <v>52</v>
      </c>
      <c r="I4" s="302" t="s">
        <v>34</v>
      </c>
      <c r="J4" s="313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14" t="s">
        <v>36</v>
      </c>
      <c r="V4" s="302" t="s">
        <v>39</v>
      </c>
      <c r="W4" s="307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09"/>
      <c r="R5" s="309"/>
      <c r="S5" s="313"/>
      <c r="T5" s="309"/>
      <c r="U5" s="315"/>
      <c r="V5" s="303"/>
      <c r="W5" s="30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4" zoomScaleNormal="77" zoomScaleSheetLayoutView="100" workbookViewId="0">
      <selection activeCell="F48" sqref="F48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8" t="s">
        <v>561</v>
      </c>
      <c r="C1" s="358"/>
      <c r="D1" s="358"/>
      <c r="E1" s="358"/>
      <c r="F1" s="358"/>
      <c r="G1" s="358"/>
    </row>
    <row r="2" spans="2:7" ht="15.75" customHeight="1">
      <c r="B2" s="355" t="s">
        <v>562</v>
      </c>
      <c r="C2" s="355"/>
      <c r="D2" s="355"/>
      <c r="E2" s="355"/>
      <c r="F2" s="355"/>
      <c r="G2" s="355"/>
    </row>
    <row r="3" spans="2:7" ht="19.5" customHeight="1">
      <c r="B3" s="356" t="s">
        <v>582</v>
      </c>
      <c r="C3" s="356"/>
      <c r="D3" s="356"/>
      <c r="E3" s="356"/>
      <c r="F3" s="356"/>
      <c r="G3" s="356"/>
    </row>
    <row r="4" spans="2:7" ht="18" customHeight="1">
      <c r="B4" s="357" t="s">
        <v>563</v>
      </c>
      <c r="C4" s="357"/>
      <c r="D4" s="357"/>
      <c r="E4" s="357"/>
      <c r="F4" s="357"/>
      <c r="G4" s="357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8" t="s">
        <v>564</v>
      </c>
      <c r="C6" s="358"/>
      <c r="D6" s="358"/>
      <c r="E6" s="358"/>
      <c r="F6" s="358"/>
      <c r="G6" s="358"/>
    </row>
    <row r="7" spans="2:7" ht="15.75" customHeight="1">
      <c r="B7" s="358" t="s">
        <v>565</v>
      </c>
      <c r="C7" s="358"/>
      <c r="D7" s="358"/>
      <c r="E7" s="358"/>
      <c r="F7" s="358"/>
      <c r="G7" s="35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1" t="s">
        <v>570</v>
      </c>
      <c r="C18" s="371"/>
      <c r="D18" s="371"/>
      <c r="E18" s="161" t="str">
        <f>"Từ ngày "&amp;TEXT(G25+1,"dd/mm/yyyy")&amp;" đến "&amp;TEXT(F25,"dd/mm/yyyy")</f>
        <v>Từ ngày 13/10/2025 đến 19/10/2025</v>
      </c>
      <c r="H18" s="175"/>
    </row>
    <row r="19" spans="2:12" ht="15.75" customHeight="1">
      <c r="B19" s="176"/>
      <c r="C19" s="177" t="s">
        <v>571</v>
      </c>
      <c r="D19" s="176"/>
      <c r="E19" s="162" t="str">
        <f>"From "&amp;TEXT(G25+1,"dd/mm/yyyy")&amp;" to "&amp;TEXT(F25,"dd/mm/yyyy")</f>
        <v>From 13/10/2025 to 19/10/2025</v>
      </c>
      <c r="H19" s="175"/>
    </row>
    <row r="20" spans="2:12" ht="15.75" customHeight="1">
      <c r="B20" s="178">
        <v>5</v>
      </c>
      <c r="C20" s="178" t="s">
        <v>580</v>
      </c>
      <c r="D20" s="178"/>
      <c r="E20" s="179">
        <f>F25+1</f>
        <v>45950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7">
        <f>E20</f>
        <v>45950</v>
      </c>
      <c r="F21" s="337"/>
      <c r="G21" s="337"/>
      <c r="H21" s="337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6" t="s">
        <v>531</v>
      </c>
      <c r="C23" s="347"/>
      <c r="D23" s="346" t="s">
        <v>541</v>
      </c>
      <c r="E23" s="347"/>
      <c r="F23" s="262" t="s">
        <v>542</v>
      </c>
      <c r="G23" s="262" t="s">
        <v>542</v>
      </c>
    </row>
    <row r="24" spans="2:12" ht="15.75" customHeight="1">
      <c r="B24" s="348" t="s">
        <v>27</v>
      </c>
      <c r="C24" s="349"/>
      <c r="D24" s="350" t="s">
        <v>330</v>
      </c>
      <c r="E24" s="351"/>
      <c r="F24" s="182" t="s">
        <v>543</v>
      </c>
      <c r="G24" s="182" t="s">
        <v>543</v>
      </c>
    </row>
    <row r="25" spans="2:12" ht="15.75" customHeight="1">
      <c r="B25" s="263"/>
      <c r="C25" s="183"/>
      <c r="D25" s="184"/>
      <c r="E25" s="184"/>
      <c r="F25" s="185">
        <f>G25+7</f>
        <v>45949</v>
      </c>
      <c r="G25" s="264">
        <v>45942</v>
      </c>
      <c r="H25" s="186"/>
    </row>
    <row r="26" spans="2:12" ht="15.75" customHeight="1">
      <c r="B26" s="372" t="s">
        <v>572</v>
      </c>
      <c r="C26" s="373"/>
      <c r="D26" s="187" t="s">
        <v>544</v>
      </c>
      <c r="E26" s="187"/>
      <c r="F26" s="255"/>
      <c r="G26" s="254"/>
    </row>
    <row r="27" spans="2:12" ht="15.75" customHeight="1">
      <c r="B27" s="265"/>
      <c r="C27" s="188"/>
      <c r="D27" s="189" t="s">
        <v>545</v>
      </c>
      <c r="E27" s="190"/>
      <c r="F27" s="256"/>
      <c r="G27" s="253"/>
    </row>
    <row r="28" spans="2:12" ht="15.75" customHeight="1">
      <c r="B28" s="369">
        <v>1</v>
      </c>
      <c r="C28" s="370"/>
      <c r="D28" s="191" t="s">
        <v>546</v>
      </c>
      <c r="E28" s="192"/>
      <c r="F28" s="250"/>
      <c r="G28" s="266"/>
    </row>
    <row r="29" spans="2:12" ht="15.75" customHeight="1">
      <c r="B29" s="267"/>
      <c r="C29" s="193"/>
      <c r="D29" s="194" t="s">
        <v>547</v>
      </c>
      <c r="E29" s="195"/>
      <c r="F29" s="247"/>
      <c r="G29" s="247"/>
    </row>
    <row r="30" spans="2:12" ht="15.75" customHeight="1">
      <c r="B30" s="352">
        <v>1.1000000000000001</v>
      </c>
      <c r="C30" s="353"/>
      <c r="D30" s="196" t="s">
        <v>584</v>
      </c>
      <c r="E30" s="197"/>
      <c r="F30" s="249">
        <f>G34</f>
        <v>177711685943</v>
      </c>
      <c r="G30" s="268">
        <v>166446844283</v>
      </c>
      <c r="H30" s="198"/>
      <c r="J30" s="198"/>
      <c r="K30" s="198"/>
      <c r="L30" s="198"/>
    </row>
    <row r="31" spans="2:12" ht="15.75" customHeight="1">
      <c r="B31" s="344">
        <v>1.2</v>
      </c>
      <c r="C31" s="345"/>
      <c r="D31" s="199" t="s">
        <v>585</v>
      </c>
      <c r="E31" s="200"/>
      <c r="F31" s="258">
        <f>G35</f>
        <v>13954.38</v>
      </c>
      <c r="G31" s="269">
        <v>13077.87</v>
      </c>
      <c r="H31" s="198"/>
      <c r="J31" s="198"/>
      <c r="K31" s="198"/>
      <c r="L31" s="198"/>
    </row>
    <row r="32" spans="2:12" ht="15.75" customHeight="1">
      <c r="B32" s="369">
        <v>2</v>
      </c>
      <c r="C32" s="370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0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2">
        <v>2.1</v>
      </c>
      <c r="C34" s="353"/>
      <c r="D34" s="196" t="s">
        <v>586</v>
      </c>
      <c r="E34" s="197"/>
      <c r="F34" s="238">
        <v>148498819701</v>
      </c>
      <c r="G34" s="268">
        <v>177711685943</v>
      </c>
      <c r="H34" s="198"/>
      <c r="J34" s="198"/>
      <c r="K34" s="198"/>
      <c r="L34" s="198"/>
    </row>
    <row r="35" spans="2:12" ht="15.75" customHeight="1">
      <c r="B35" s="344">
        <v>2.2000000000000002</v>
      </c>
      <c r="C35" s="345"/>
      <c r="D35" s="202" t="s">
        <v>587</v>
      </c>
      <c r="E35" s="195"/>
      <c r="F35" s="271">
        <v>13934.33</v>
      </c>
      <c r="G35" s="271">
        <v>13954.38</v>
      </c>
      <c r="H35" s="198"/>
      <c r="J35" s="198"/>
      <c r="K35" s="198"/>
      <c r="L35" s="198"/>
    </row>
    <row r="36" spans="2:12" ht="15.75" customHeight="1">
      <c r="B36" s="359">
        <v>3</v>
      </c>
      <c r="C36" s="360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2"/>
      <c r="C37" s="205"/>
      <c r="D37" s="206" t="s">
        <v>576</v>
      </c>
      <c r="E37" s="207"/>
      <c r="F37" s="274">
        <f>F34-F30</f>
        <v>-29212866242</v>
      </c>
      <c r="G37" s="274">
        <v>11264841660</v>
      </c>
      <c r="H37" s="198"/>
      <c r="J37" s="198"/>
      <c r="K37" s="198"/>
      <c r="L37" s="198"/>
    </row>
    <row r="38" spans="2:12" ht="15.75" customHeight="1">
      <c r="B38" s="361">
        <v>3.1</v>
      </c>
      <c r="C38" s="362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3"/>
      <c r="C39" s="210"/>
      <c r="D39" s="206" t="s">
        <v>551</v>
      </c>
      <c r="E39" s="211"/>
      <c r="F39" s="260">
        <f>F37-F41</f>
        <v>74717707</v>
      </c>
      <c r="G39" s="260">
        <v>11308436649</v>
      </c>
      <c r="H39" s="198"/>
      <c r="J39" s="198"/>
      <c r="K39" s="198"/>
      <c r="L39" s="198"/>
    </row>
    <row r="40" spans="2:12" ht="15.75" customHeight="1">
      <c r="B40" s="342">
        <v>3.2</v>
      </c>
      <c r="C40" s="343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2"/>
      <c r="C41" s="293"/>
      <c r="D41" s="166" t="s">
        <v>578</v>
      </c>
      <c r="E41" s="211"/>
      <c r="F41" s="260">
        <v>-29287583949</v>
      </c>
      <c r="G41" s="274">
        <v>-43594989</v>
      </c>
      <c r="H41" s="198"/>
      <c r="J41" s="198"/>
      <c r="K41" s="198"/>
      <c r="L41" s="198"/>
    </row>
    <row r="42" spans="2:12" ht="15.75" customHeight="1">
      <c r="B42" s="342">
        <v>3.3</v>
      </c>
      <c r="C42" s="343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3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1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5"/>
      <c r="C45" s="216"/>
      <c r="D45" s="166" t="s">
        <v>577</v>
      </c>
      <c r="E45" s="211"/>
      <c r="F45" s="244">
        <f>F35/F31-1</f>
        <v>-1.4368248535584494E-3</v>
      </c>
      <c r="G45" s="244">
        <v>6.7022382085155874E-2</v>
      </c>
      <c r="H45" s="259"/>
      <c r="J45" s="198"/>
      <c r="K45" s="198"/>
      <c r="L45" s="198"/>
    </row>
    <row r="46" spans="2:12" ht="15.75" customHeight="1">
      <c r="B46" s="363">
        <v>5</v>
      </c>
      <c r="C46" s="364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2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7">
        <v>5.0999999999999996</v>
      </c>
      <c r="C48" s="368"/>
      <c r="D48" s="221" t="s">
        <v>588</v>
      </c>
      <c r="E48" s="197"/>
      <c r="F48" s="300">
        <v>182937303688</v>
      </c>
      <c r="G48" s="299">
        <v>177711685943</v>
      </c>
      <c r="H48" s="198"/>
      <c r="J48" s="198"/>
      <c r="K48" s="198"/>
      <c r="L48" s="198"/>
    </row>
    <row r="49" spans="2:12" ht="15.75" customHeight="1">
      <c r="B49" s="367">
        <v>5.2</v>
      </c>
      <c r="C49" s="368"/>
      <c r="D49" s="222" t="s">
        <v>589</v>
      </c>
      <c r="E49" s="223"/>
      <c r="F49" s="300">
        <v>59391314795</v>
      </c>
      <c r="G49" s="299">
        <v>59391314795</v>
      </c>
      <c r="H49" s="198"/>
      <c r="J49" s="198"/>
      <c r="K49" s="198"/>
      <c r="L49" s="198"/>
    </row>
    <row r="50" spans="2:12" ht="15.75" customHeight="1">
      <c r="B50" s="365">
        <v>6</v>
      </c>
      <c r="C50" s="366"/>
      <c r="D50" s="224" t="s">
        <v>574</v>
      </c>
      <c r="E50" s="225"/>
      <c r="F50" s="248"/>
      <c r="G50" s="276"/>
      <c r="H50" s="198"/>
      <c r="J50" s="198"/>
      <c r="K50" s="198"/>
      <c r="L50" s="198"/>
    </row>
    <row r="51" spans="2:12" ht="15.75" customHeight="1">
      <c r="B51" s="294">
        <v>6.1</v>
      </c>
      <c r="C51" s="295">
        <v>6.1</v>
      </c>
      <c r="D51" s="226" t="s">
        <v>590</v>
      </c>
      <c r="E51" s="227"/>
      <c r="F51" s="271">
        <v>27965.02</v>
      </c>
      <c r="G51" s="296">
        <v>0</v>
      </c>
      <c r="H51" s="252"/>
      <c r="J51" s="198"/>
      <c r="K51" s="198"/>
      <c r="L51" s="198"/>
    </row>
    <row r="52" spans="2:12" ht="15.75" customHeight="1">
      <c r="B52" s="367">
        <v>6.2</v>
      </c>
      <c r="C52" s="368"/>
      <c r="D52" s="196" t="s">
        <v>591</v>
      </c>
      <c r="E52" s="221"/>
      <c r="F52" s="301">
        <f>F51*F35</f>
        <v>389673817.13660002</v>
      </c>
      <c r="G52" s="301">
        <v>0</v>
      </c>
      <c r="H52" s="251"/>
      <c r="J52" s="198"/>
      <c r="K52" s="198"/>
      <c r="L52" s="198"/>
    </row>
    <row r="53" spans="2:12" ht="15.75" customHeight="1">
      <c r="B53" s="294">
        <v>6.2</v>
      </c>
      <c r="C53" s="295">
        <v>6.3</v>
      </c>
      <c r="D53" s="221" t="s">
        <v>579</v>
      </c>
      <c r="E53" s="221"/>
      <c r="F53" s="277">
        <f>F52/F34</f>
        <v>2.6240869652782561E-3</v>
      </c>
      <c r="G53" s="277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8" t="s">
        <v>556</v>
      </c>
      <c r="E55" s="288"/>
      <c r="F55" s="339" t="s">
        <v>557</v>
      </c>
      <c r="G55" s="339"/>
      <c r="J55" s="198"/>
    </row>
    <row r="56" spans="2:12">
      <c r="C56" s="230"/>
      <c r="D56" s="289" t="s">
        <v>592</v>
      </c>
      <c r="E56" s="288"/>
      <c r="F56" s="338" t="s">
        <v>558</v>
      </c>
      <c r="G56" s="339"/>
      <c r="J56" s="198"/>
    </row>
    <row r="57" spans="2:12">
      <c r="C57" s="230"/>
      <c r="D57" s="289"/>
      <c r="E57" s="288"/>
      <c r="F57" s="287"/>
      <c r="G57" s="288"/>
      <c r="J57" s="198"/>
    </row>
    <row r="58" spans="2:12">
      <c r="C58" s="230"/>
      <c r="D58" s="289"/>
      <c r="E58" s="288"/>
      <c r="F58" s="287"/>
      <c r="G58" s="288"/>
      <c r="J58" s="198"/>
    </row>
    <row r="59" spans="2:12">
      <c r="C59" s="230"/>
      <c r="D59" s="289"/>
      <c r="E59" s="288"/>
      <c r="F59" s="287"/>
      <c r="G59" s="288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8" customFormat="1">
      <c r="B65" s="297" t="s">
        <v>595</v>
      </c>
      <c r="C65" s="280"/>
      <c r="D65" s="280"/>
      <c r="E65" s="280"/>
      <c r="F65" s="354" t="s">
        <v>596</v>
      </c>
      <c r="G65" s="354"/>
      <c r="H65" s="279"/>
    </row>
    <row r="66" spans="2:8" s="278" customFormat="1" ht="20.25" customHeight="1">
      <c r="B66" s="298" t="s">
        <v>598</v>
      </c>
      <c r="C66" s="281"/>
      <c r="D66" s="281"/>
      <c r="E66" s="281"/>
      <c r="F66" s="282"/>
      <c r="G66" s="283"/>
      <c r="H66" s="279"/>
    </row>
    <row r="67" spans="2:8" s="278" customFormat="1" ht="15.75" customHeight="1">
      <c r="B67" s="285" t="s">
        <v>597</v>
      </c>
      <c r="C67" s="284"/>
      <c r="D67" s="284"/>
      <c r="E67" s="284"/>
      <c r="F67" s="285"/>
      <c r="G67" s="286"/>
      <c r="H67" s="279"/>
    </row>
    <row r="68" spans="2:8" ht="14.25" customHeight="1">
      <c r="B68" s="232"/>
      <c r="C68" s="232"/>
    </row>
    <row r="69" spans="2:8" ht="14.25" customHeight="1">
      <c r="B69" s="232"/>
      <c r="C69" s="232"/>
      <c r="D69" s="289"/>
      <c r="F69" s="340"/>
      <c r="G69" s="340"/>
    </row>
    <row r="70" spans="2:8" ht="14.25" customHeight="1">
      <c r="B70" s="233"/>
      <c r="C70" s="233"/>
      <c r="D70" s="290"/>
      <c r="E70" s="172"/>
      <c r="F70" s="341"/>
      <c r="G70" s="341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DpPqxFakdyfL1P3kPBv/KLo3RTo=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dlr4aOIiI5asyGAN/COzB68d7Gw=</DigestValue>
    </Reference>
  </SignedInfo>
  <SignatureValue>MEsJYVXPDC4XYmWkyqbgQ84wOi9zXqzW/V2OmzdVlk0L/Ymeii4Px7KMbbfc0RwfTGF29mMppRny
8BaQFmGTT7G/yys8gvrPduMIxJITEjK9EXESc38LRQvRU7xO9DmKgRvuBg8a2mIQaYmVFH2LUiB4
pA1SK7Rt0O+Jyx5Vdg4I2QkfK/m6aEe06LNe5nje0++L3YiaD9v1/Eg3l7LGZOeRvIvH5mK7ljUc
9JUyaTBv3u70lHrVHiy0qMclOW9hQAonbSklShDlmzSfXDQuVTdcGPOY+RiEoAy7Wcfp7MIHxmhv
4ZqePC1Ge39xpad5AYF8aBg+IRiDgfI+0xWx/Q==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zhfSgkoBmjBAqGodBv9tL+0lqQA=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eqPId3qh2B+beDBejmDaDp/AKSU=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qVLIoc9nTR6oIH3bb/795h7jY1s=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q9VoJyveCQl/d4kjNH+AdNgK93o=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drawings/drawing1.xml?ContentType=application/vnd.openxmlformats-officedocument.drawing+xml">
        <DigestMethod Algorithm="http://www.w3.org/2000/09/xmldsig#sha1"/>
        <DigestValue>gxwk/NXVyB1ts5ngt0tg7xX1+W8=</DigestValue>
      </Reference>
      <Reference URI="/xl/workbook.xml?ContentType=application/vnd.openxmlformats-officedocument.spreadsheetml.sheet.main+xml">
        <DigestMethod Algorithm="http://www.w3.org/2000/09/xmldsig#sha1"/>
        <DigestValue>3kZirIpjB3XTI3fcFoV5ZcVd5BY=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2025-10-20T07:10:18Z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2025-10-20T07:10:18Z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o7RIkub0ai4lBDLC4L8WwA55ezOUP61YET9ciXivMnw=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r0HsQBl4/TNUNxPOOR+T+IXwzME2+UKH1qVQoZ0wGWc=</DigestValue>
    </Reference>
  </SignedInfo>
  <SignatureValue>v11BH1gQlZ6Yrr3MohksnhAmqa9VP/bfwV0FLpo55J3H+WsQo57zk0egzjOEuQ2EcPuhuBldQewa
aH7Ouu2+ES4gRMFMhDfqnFp/8H8Sq7jm7PJawSnM3R06V0/BFqsyz3/2php1Dw79VXJ4UVNcTB1N
J8prgzRa1RJm61Kc3LOpPpFtnrv0tuIiyhJh0P5/kvWEMhAfPjKA9Wm2JfaFoGbqY29rBFCni4aW
geYdahSdGO/zHkt6Oz9kpGaZKyWaOQjL1I+3K6M/OWknKhYTzAnA4YEj+ZGy5BDDKVmaRdvj+NWj
yCh0LGhWZXZ8dG41EdEPQGD33TFqi2blOS+Pkg==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Z/Js8pIBPJa9MFyGTRNzPdtNvEXoy6VSlrF+jyq+YyQ=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CiXCuuxZbF4umHrWI4sgWUhM93AIaY8GFcV7Op2KoBk=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S6WDMKOmoBeThrQB0yuEj7aHE+w8816oD7R2lKRIBhc=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rukH2gVAfMeXkzdVTT/FPJgebhI3c+UX99AIT0ZlbBo=</DigestValue>
      </Reference>
      <Reference URI="/xl/worksheets/sheet3.xml?ContentType=application/vnd.openxmlformats-officedocument.spreadsheetml.worksheet+xml">
        <DigestMethod Algorithm="http://www.w3.org/2001/04/xmlenc#sha256"/>
        <DigestValue>SLwUrbOYDJ9wPXHtrHlQtVLVByc+lXO4JgNThzpDE0w=</DigestValue>
      </Reference>
      <Reference URI="/xl/worksheets/sheet4.xml?ContentType=application/vnd.openxmlformats-officedocument.spreadsheetml.worksheet+xml">
        <DigestMethod Algorithm="http://www.w3.org/2001/04/xmlenc#sha256"/>
        <DigestValue>648awzbQ/Rfh/26MVce2UE0EEgI522S92sETR61j/hg=</DigestValue>
      </Reference>
      <Reference URI="/xl/worksheets/sheet5.xml?ContentType=application/vnd.openxmlformats-officedocument.spreadsheetml.worksheet+xml">
        <DigestMethod Algorithm="http://www.w3.org/2001/04/xmlenc#sha256"/>
        <DigestValue>jTC32rX4/6A+XyaODPgbZq0lAgRtnDCeEf+5bfmkJgg=</DigestValue>
      </Reference>
      <Reference URI="/xl/worksheets/sheet6.xml?ContentType=application/vnd.openxmlformats-officedocument.spreadsheetml.worksheet+xml">
        <DigestMethod Algorithm="http://www.w3.org/2001/04/xmlenc#sha256"/>
        <DigestValue>SksKQLZt02JoNnJJrumTed2S70uAHfAYnXO/+ZQEkYU=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2025-10-20T07:31:04Z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2025-10-20T07:31:04Z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2024-11-18T01:58:14Z</cp:lastPrinted>
  <dcterms:created xsi:type="dcterms:W3CDTF">2014-09-25T08:23:57Z</dcterms:created>
  <dcterms:modified xsi:type="dcterms:W3CDTF">2025-10-20T06:57:13Z</dcterms:modified>
</cp:coreProperties>
</file>