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20" i="27" s="1"/>
  <c r="E19" i="27" l="1"/>
  <c r="E18" i="27"/>
  <c r="F30" i="27"/>
  <c r="F37" i="27" s="1"/>
  <c r="F39" i="27" s="1"/>
  <c r="F31" i="27" l="1"/>
  <c r="F52" i="27" l="1"/>
  <c r="F53" i="27" l="1"/>
  <c r="F45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<sst xmlns="http://schemas.openxmlformats.org/spreadsheetml/2006/main" count="1392" uniqueCount="599">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</sst>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165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165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43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21" zoomScaleNormal="77" zoomScaleSheetLayoutView="100" workbookViewId="0">
      <selection activeCell="F48" sqref="F48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"&amp;TEXT(G25+1,"dd/mm/yyyy")&amp;" đến "&amp;TEXT(F25,"dd/mm/yyyy")</f>
        <v>Từ ngày 06/10/2025 đến 12/10/2025</v>
      </c>
      <c r="H18" s="175"/>
    </row>
    <row r="19" spans="2:12" ht="15.75" customHeight="1">
      <c r="B19" s="176"/>
      <c r="C19" s="177" t="s">
        <v>571</v>
      </c>
      <c r="D19" s="176"/>
      <c r="E19" s="162" t="str">
        <f>"From "&amp;TEXT(G25+1,"dd/mm/yyyy")&amp;" to "&amp;TEXT(F25,"dd/mm/yyyy")</f>
        <v>From 06/10/2025 to 12/10/2025</v>
      </c>
      <c r="H19" s="175"/>
    </row>
    <row r="20" spans="2:12" ht="15.75" customHeight="1">
      <c r="B20" s="178">
        <v>5</v>
      </c>
      <c r="C20" s="178" t="s">
        <v>580</v>
      </c>
      <c r="D20" s="178"/>
      <c r="E20" s="179">
        <f>F25+1</f>
        <v>45943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45943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2" t="s">
        <v>542</v>
      </c>
      <c r="G23" s="262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3"/>
      <c r="C25" s="183"/>
      <c r="D25" s="184"/>
      <c r="E25" s="184"/>
      <c r="F25" s="185">
        <f>G25+7</f>
        <v>45942</v>
      </c>
      <c r="G25" s="264">
        <v>45935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5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6"/>
    </row>
    <row r="29" spans="2:12" ht="15.75" customHeight="1">
      <c r="B29" s="267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166446844283</v>
      </c>
      <c r="G30" s="268">
        <v>167287198103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13077.87</v>
      </c>
      <c r="G31" s="269">
        <v>13512.63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0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177711685943</v>
      </c>
      <c r="G34" s="268">
        <v>166446844283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1">
        <v>13954.38</v>
      </c>
      <c r="G35" s="271">
        <v>13077.87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2"/>
      <c r="C37" s="205"/>
      <c r="D37" s="206" t="s">
        <v>576</v>
      </c>
      <c r="E37" s="207"/>
      <c r="F37" s="274">
        <f>F34-F30</f>
        <v>11264841660</v>
      </c>
      <c r="G37" s="274">
        <v>-840353820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3"/>
      <c r="C39" s="210"/>
      <c r="D39" s="206" t="s">
        <v>551</v>
      </c>
      <c r="E39" s="211"/>
      <c r="F39" s="260">
        <f>F37-F41</f>
        <v>11308436649</v>
      </c>
      <c r="G39" s="260">
        <v>-5499380602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2"/>
      <c r="C41" s="293"/>
      <c r="D41" s="166" t="s">
        <v>578</v>
      </c>
      <c r="E41" s="211"/>
      <c r="F41" s="260">
        <v>-43594989</v>
      </c>
      <c r="G41" s="274">
        <v>4659026782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3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1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5"/>
      <c r="C45" s="216"/>
      <c r="D45" s="166" t="s">
        <v>577</v>
      </c>
      <c r="E45" s="211"/>
      <c r="F45" s="244">
        <f>F35/F31-1</f>
        <v>6.7022382085155874E-2</v>
      </c>
      <c r="G45" s="244">
        <v>-3.2174343558581731E-2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2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301">
        <v>177711685943</v>
      </c>
      <c r="G48" s="300">
        <v>169760463197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301">
        <v>59391314795</v>
      </c>
      <c r="G49" s="300">
        <v>59391314795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6"/>
      <c r="H50" s="198"/>
      <c r="J50" s="198"/>
      <c r="K50" s="198"/>
      <c r="L50" s="198"/>
    </row>
    <row r="51" spans="2:12" ht="15.75" customHeight="1">
      <c r="B51" s="294">
        <v>6.1</v>
      </c>
      <c r="C51" s="295">
        <v>6.1</v>
      </c>
      <c r="D51" s="226" t="s">
        <v>590</v>
      </c>
      <c r="E51" s="227"/>
      <c r="F51" s="296">
        <v>0</v>
      </c>
      <c r="G51" s="297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302">
        <f>F51*F35</f>
        <v>0</v>
      </c>
      <c r="G52" s="302">
        <v>0</v>
      </c>
      <c r="H52" s="251"/>
      <c r="J52" s="198"/>
      <c r="K52" s="198"/>
      <c r="L52" s="198"/>
    </row>
    <row r="53" spans="2:12" ht="15.75" customHeight="1">
      <c r="B53" s="294">
        <v>6.2</v>
      </c>
      <c r="C53" s="295">
        <v>6.3</v>
      </c>
      <c r="D53" s="221" t="s">
        <v>579</v>
      </c>
      <c r="E53" s="221"/>
      <c r="F53" s="277">
        <f>F52/F34</f>
        <v>0</v>
      </c>
      <c r="G53" s="277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8" t="s">
        <v>556</v>
      </c>
      <c r="E55" s="288"/>
      <c r="F55" s="339" t="s">
        <v>557</v>
      </c>
      <c r="G55" s="339"/>
      <c r="J55" s="198"/>
    </row>
    <row r="56" spans="2:12">
      <c r="C56" s="230"/>
      <c r="D56" s="289" t="s">
        <v>592</v>
      </c>
      <c r="E56" s="288"/>
      <c r="F56" s="365" t="s">
        <v>558</v>
      </c>
      <c r="G56" s="339"/>
      <c r="J56" s="198"/>
    </row>
    <row r="57" spans="2:12">
      <c r="C57" s="230"/>
      <c r="D57" s="289"/>
      <c r="E57" s="288"/>
      <c r="F57" s="287"/>
      <c r="G57" s="288"/>
      <c r="J57" s="198"/>
    </row>
    <row r="58" spans="2:12">
      <c r="C58" s="230"/>
      <c r="D58" s="289"/>
      <c r="E58" s="288"/>
      <c r="F58" s="287"/>
      <c r="G58" s="288"/>
      <c r="J58" s="198"/>
    </row>
    <row r="59" spans="2:12">
      <c r="C59" s="230"/>
      <c r="D59" s="289"/>
      <c r="E59" s="288"/>
      <c r="F59" s="287"/>
      <c r="G59" s="288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8" customFormat="1">
      <c r="B65" s="298" t="s">
        <v>595</v>
      </c>
      <c r="C65" s="280"/>
      <c r="D65" s="280"/>
      <c r="E65" s="280"/>
      <c r="F65" s="374" t="s">
        <v>596</v>
      </c>
      <c r="G65" s="374"/>
      <c r="H65" s="279"/>
    </row>
    <row r="66" spans="2:8" s="278" customFormat="1" ht="20.25" customHeight="1">
      <c r="B66" s="299" t="s">
        <v>598</v>
      </c>
      <c r="C66" s="281"/>
      <c r="D66" s="281"/>
      <c r="E66" s="281"/>
      <c r="F66" s="282"/>
      <c r="G66" s="283"/>
      <c r="H66" s="279"/>
    </row>
    <row r="67" spans="2:8" s="278" customFormat="1" ht="15.75" customHeight="1">
      <c r="B67" s="285" t="s">
        <v>597</v>
      </c>
      <c r="C67" s="284"/>
      <c r="D67" s="284"/>
      <c r="E67" s="284"/>
      <c r="F67" s="285"/>
      <c r="G67" s="286"/>
      <c r="H67" s="279"/>
    </row>
    <row r="68" spans="2:8" ht="14.25" customHeight="1">
      <c r="B68" s="232"/>
      <c r="C68" s="232"/>
    </row>
    <row r="69" spans="2:8" ht="14.25" customHeight="1">
      <c r="B69" s="232"/>
      <c r="C69" s="232"/>
      <c r="D69" s="289"/>
      <c r="F69" s="366"/>
      <c r="G69" s="366"/>
    </row>
    <row r="70" spans="2:8" ht="14.25" customHeight="1">
      <c r="B70" s="233"/>
      <c r="C70" s="233"/>
      <c r="D70" s="290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g4LiyHV1akTNeSLIm0YRxvJiaP8=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Tqbt9eLo+5Hs7Oi2iAmbBgfyZzY=</DigestValue>
    </Reference>
  </SignedInfo>
  <SignatureValue>iyEc7+WVcFSGK2pOxdNYkDgYP2b7E2cdo5o0hg2GNWMjcFnODAZkHG77GPZVIpEXz4NstmaPku30
7+UQ+yEoL+8LR/KmaU37uEerXrjCiezc9pwhyJoUafMVldscXe9XCaIw00YnCeg/yXnfe6fxV9Gi
Y4pFxXS3oEy2D+KIX90vUowBD7Wx5Q//RHihGlfkKfoy5aym1FMksM11yjWr6Y+CLms0nQUNlu2R
lpvnYDFom5woI/mLK+uBtG8q1DnyHzK0ZUeMVF6iqdTmWN/PRVKLZLPBCERNwLDnUASt0NpPUI8y
SOQt7zOSWNP6TxCTSUaqR+HR1WAzzbsfbTKAHQ==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zhfSgkoBmjBAqGodBv9tL+0lqQA=</DigestValue>
      </Reference>
      <Reference URI="/xl/worksheets/sheet5.xml?ContentType=application/vnd.openxmlformats-officedocument.spreadsheetml.worksheet+xml">
        <DigestMethod Algorithm="http://www.w3.org/2000/09/xmldsig#sha1"/>
        <DigestValue>e1HJwlI1hyTzxDmYpp3oD0pyF1I=</DigestValue>
      </Reference>
      <Reference URI="/xl/worksheets/sheet6.xml?ContentType=application/vnd.openxmlformats-officedocument.spreadsheetml.worksheet+xml">
        <DigestMethod Algorithm="http://www.w3.org/2000/09/xmldsig#sha1"/>
        <DigestValue>F7m3rB9UM5GV1P7O5LTma0W4wrM=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pmIQeq1ljA7WrcS8RRo0eGBBZgQ=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qVLIoc9nTR6oIH3bb/795h7jY1s=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iwinENR9N18zHUgI+mEzW6zioAk=</DigestValue>
      </Reference>
      <Reference URI="/xl/worksheets/sheet2.xml?ContentType=application/vnd.openxmlformats-officedocument.spreadsheetml.worksheet+xml">
        <DigestMethod Algorithm="http://www.w3.org/2000/09/xmldsig#sha1"/>
        <DigestValue>LutzUdfIkO7keI3UpiXrjxzfZe4=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PcTeB3a/SJ2k7+WtZxEdupnqAZs=</DigestValue>
      </Reference>
      <Reference URI="/xl/drawings/drawing1.xml?ContentType=application/vnd.openxmlformats-officedocument.drawing+xml">
        <DigestMethod Algorithm="http://www.w3.org/2000/09/xmldsig#sha1"/>
        <DigestValue>gxwk/NXVyB1ts5ngt0tg7xX1+W8=</DigestValue>
      </Reference>
      <Reference URI="/xl/workbook.xml?ContentType=application/vnd.openxmlformats-officedocument.spreadsheetml.sheet.main+xml">
        <DigestMethod Algorithm="http://www.w3.org/2000/09/xmldsig#sha1"/>
        <DigestValue>3kZirIpjB3XTI3fcFoV5ZcVd5BY=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Rn0N2mwK+wiSIQEWgSkDz+VTV/Q=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2025-10-13T07:02:08Z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2025-10-13T07:02:08Z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Rf0fcDyJuaxz1vj7xnHobBQHZhd+P/NYuw1gkiRk8MU=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pm1zUtUp+yMNQ6nxQSYVXmaUpDmdipqCrdkR7YngAbs=</DigestValue>
    </Reference>
  </SignedInfo>
  <SignatureValue>k2Bj9FIWb7U3Xzk09dNdtP574tVREBU7B+v7uYItBkdCuCry55zEhi0LTdfRSQc+iIraijkYqHJE
lpt+6H2wEn9WaEHjhA/EMja9PQP3JKJqe5uGiQrlgE9OV+PmYsXNImFS914Lr95S7A6/Qi15nuyj
b/gf/BCvwoAidh6XeQjzDYYiEhMThf/N2oMGtWc1QGoqivWe3hdo6yFbmKxwfPiiVxAOKP2vCqvJ
gOghvthYGBjG4qvhQAj6lwHfz7KotUXHJsIKL/h/fT8w51BqLrfyGLFX2k3MgAu/E8XVayD219Ws
VfHjZMBxsHbTDTZyn8fG2CB3fAaHpFGTpb16oQ==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Z/Js8pIBPJa9MFyGTRNzPdtNvEXoy6VSlrF+jyq+YyQ=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9kyhP/16R9j52Mdyqu/FkPWRoXNGgcmxJwS39o3Gv4c=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S6WDMKOmoBeThrQB0yuEj7aHE+w8816oD7R2lKRIBhc=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nVi9hS6S9I8Pn9Qe47Mq+Gl3Tv+ppBx0ZhJJbT1f/J4=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2025-10-13T07:41:47Z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2025-10-13T07:41:47Z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2024-11-18T01:58:14Z</cp:lastPrinted>
  <dcterms:created xsi:type="dcterms:W3CDTF">2014-09-25T08:23:57Z</dcterms:created>
  <dcterms:modified xsi:type="dcterms:W3CDTF">2025-10-13T04:10:23Z</dcterms:modified>
</cp:coreProperties>
</file>