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<sst xmlns="http://schemas.openxmlformats.org/spreadsheetml/2006/main" count="1392" uniqueCount="601">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</sst>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0" zoomScaleNormal="100" workbookViewId="0">
      <selection activeCell="G48" sqref="G48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39" t="s">
        <v>563</v>
      </c>
      <c r="D1" s="339"/>
      <c r="E1" s="339"/>
      <c r="F1" s="339"/>
      <c r="G1" s="339"/>
      <c r="H1" s="339"/>
    </row>
    <row r="2" spans="3:8" ht="15.75" customHeight="1">
      <c r="C2" s="363" t="s">
        <v>564</v>
      </c>
      <c r="D2" s="363"/>
      <c r="E2" s="363"/>
      <c r="F2" s="363"/>
      <c r="G2" s="363"/>
      <c r="H2" s="363"/>
    </row>
    <row r="3" spans="3:8" ht="19.5" customHeight="1">
      <c r="C3" s="364" t="s">
        <v>582</v>
      </c>
      <c r="D3" s="364"/>
      <c r="E3" s="364"/>
      <c r="F3" s="364"/>
      <c r="G3" s="364"/>
      <c r="H3" s="364"/>
    </row>
    <row r="4" spans="3:8" ht="18" customHeight="1">
      <c r="C4" s="365" t="s">
        <v>565</v>
      </c>
      <c r="D4" s="365"/>
      <c r="E4" s="365"/>
      <c r="F4" s="365"/>
      <c r="G4" s="365"/>
      <c r="H4" s="365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39" t="s">
        <v>566</v>
      </c>
      <c r="D6" s="339"/>
      <c r="E6" s="339"/>
      <c r="F6" s="339"/>
      <c r="G6" s="339"/>
      <c r="H6" s="339"/>
    </row>
    <row r="7" spans="3:8" ht="15.75" customHeight="1">
      <c r="C7" s="339" t="s">
        <v>567</v>
      </c>
      <c r="D7" s="339"/>
      <c r="E7" s="339"/>
      <c r="F7" s="339"/>
      <c r="G7" s="339"/>
      <c r="H7" s="339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58" t="s">
        <v>572</v>
      </c>
      <c r="D18" s="358"/>
      <c r="E18" s="358"/>
      <c r="F18" s="161" t="str">
        <f>"Từ ngày "&amp;TEXT(H25+1,"dd/mm/yyyy")&amp;" đến "&amp;TEXT(G25,"dd/mm/yyyy")</f>
        <v>Từ ngày 06/10/2025 đến 12/10/2025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06/10/2025 to 12/10/2025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45943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45943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66" t="s">
        <v>531</v>
      </c>
      <c r="D23" s="367"/>
      <c r="E23" s="368" t="s">
        <v>541</v>
      </c>
      <c r="F23" s="367"/>
      <c r="G23" s="275" t="s">
        <v>542</v>
      </c>
      <c r="H23" s="276" t="s">
        <v>560</v>
      </c>
      <c r="J23" s="178"/>
      <c r="M23" s="181"/>
    </row>
    <row r="24" spans="3:13" ht="15.75" customHeight="1">
      <c r="C24" s="369" t="s">
        <v>27</v>
      </c>
      <c r="D24" s="370"/>
      <c r="E24" s="371" t="s">
        <v>330</v>
      </c>
      <c r="F24" s="372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45942</v>
      </c>
      <c r="H25" s="186">
        <v>45935</v>
      </c>
      <c r="I25" s="187"/>
      <c r="J25" s="178"/>
      <c r="M25" s="181"/>
    </row>
    <row r="26" spans="3:13" ht="15.75" customHeight="1">
      <c r="C26" s="361" t="s">
        <v>574</v>
      </c>
      <c r="D26" s="362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54">
        <v>1</v>
      </c>
      <c r="D28" s="355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56">
        <v>1.1000000000000001</v>
      </c>
      <c r="D30" s="357"/>
      <c r="E30" s="203" t="s">
        <v>584</v>
      </c>
      <c r="F30" s="204"/>
      <c r="G30" s="162">
        <f>H34</f>
        <v>521535600855</v>
      </c>
      <c r="H30" s="162">
        <v>514678344390</v>
      </c>
      <c r="I30" s="205"/>
      <c r="J30" s="206"/>
      <c r="K30" s="205"/>
      <c r="L30" s="205"/>
      <c r="M30" s="181"/>
    </row>
    <row r="31" spans="3:13" ht="15.75" customHeight="1">
      <c r="C31" s="359">
        <v>1.2</v>
      </c>
      <c r="D31" s="360"/>
      <c r="E31" s="207" t="s">
        <v>585</v>
      </c>
      <c r="F31" s="208"/>
      <c r="G31" s="252">
        <f>H35</f>
        <v>15414.6</v>
      </c>
      <c r="H31" s="252">
        <v>15585.59</v>
      </c>
      <c r="I31" s="205"/>
      <c r="J31" s="206"/>
      <c r="K31" s="205"/>
      <c r="L31" s="205"/>
      <c r="M31" s="181"/>
    </row>
    <row r="32" spans="3:13" ht="15.75" customHeight="1">
      <c r="C32" s="354">
        <v>2</v>
      </c>
      <c r="D32" s="355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56">
        <v>2.1</v>
      </c>
      <c r="D34" s="357"/>
      <c r="E34" s="203" t="s">
        <v>586</v>
      </c>
      <c r="F34" s="204"/>
      <c r="G34" s="162">
        <v>659384791640</v>
      </c>
      <c r="H34" s="162">
        <v>521535600855</v>
      </c>
      <c r="I34" s="205"/>
      <c r="J34" s="206"/>
      <c r="K34" s="205"/>
      <c r="L34" s="205"/>
      <c r="M34" s="211"/>
    </row>
    <row r="35" spans="3:13" ht="15.75" customHeight="1">
      <c r="C35" s="359">
        <v>2.2000000000000002</v>
      </c>
      <c r="D35" s="360"/>
      <c r="E35" s="212" t="s">
        <v>587</v>
      </c>
      <c r="F35" s="202"/>
      <c r="G35" s="252">
        <v>16106.26</v>
      </c>
      <c r="H35" s="252">
        <v>15414.6</v>
      </c>
      <c r="I35" s="205"/>
      <c r="J35" s="206"/>
      <c r="K35" s="205"/>
      <c r="L35" s="205"/>
    </row>
    <row r="36" spans="3:13" ht="15.75" customHeight="1">
      <c r="C36" s="341">
        <v>3</v>
      </c>
      <c r="D36" s="342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137849190785</v>
      </c>
      <c r="H37" s="293">
        <v>6857256465</v>
      </c>
      <c r="I37" s="205"/>
      <c r="J37" s="206"/>
      <c r="K37" s="205"/>
      <c r="L37" s="205"/>
    </row>
    <row r="38" spans="3:13" ht="15.75" customHeight="1">
      <c r="C38" s="343">
        <v>3.1</v>
      </c>
      <c r="D38" s="344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28138742335</v>
      </c>
      <c r="H39" s="293">
        <v>-5856750141</v>
      </c>
      <c r="I39" s="205"/>
      <c r="J39" s="206"/>
      <c r="K39" s="205"/>
      <c r="L39" s="205"/>
    </row>
    <row r="40" spans="3:13" ht="15.75" customHeight="1">
      <c r="C40" s="345">
        <v>3.2</v>
      </c>
      <c r="D40" s="346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109710448450</v>
      </c>
      <c r="H41" s="293">
        <v>12714006606</v>
      </c>
      <c r="I41" s="205"/>
      <c r="J41" s="270"/>
      <c r="K41" s="205"/>
      <c r="L41" s="205"/>
    </row>
    <row r="42" spans="3:13" ht="15.75" customHeight="1">
      <c r="C42" s="345">
        <v>3.3</v>
      </c>
      <c r="D42" s="346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41">
        <v>4</v>
      </c>
      <c r="D44" s="347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4.487044749782676E-2</v>
      </c>
      <c r="H45" s="259">
        <v>-1.0971031574678936E-2</v>
      </c>
      <c r="I45" s="195"/>
      <c r="J45" s="206"/>
      <c r="K45" s="205"/>
      <c r="L45" s="205"/>
    </row>
    <row r="46" spans="3:13" ht="15.75" customHeight="1">
      <c r="C46" s="341">
        <v>5</v>
      </c>
      <c r="D46" s="347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52">
        <v>5.0999999999999996</v>
      </c>
      <c r="D48" s="353"/>
      <c r="E48" s="234" t="s">
        <v>588</v>
      </c>
      <c r="F48" s="204"/>
      <c r="G48" s="295">
        <v>659384791640</v>
      </c>
      <c r="H48" s="295">
        <v>531531131830</v>
      </c>
      <c r="I48" s="205"/>
      <c r="J48" s="206"/>
      <c r="K48" s="205"/>
      <c r="L48" s="205"/>
    </row>
    <row r="49" spans="3:12" ht="15.75" customHeight="1">
      <c r="C49" s="352">
        <v>5.2</v>
      </c>
      <c r="D49" s="353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50">
        <v>6</v>
      </c>
      <c r="D50" s="351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52">
        <v>6.1</v>
      </c>
      <c r="D51" s="353">
        <v>6.1</v>
      </c>
      <c r="E51" s="239" t="s">
        <v>596</v>
      </c>
      <c r="F51" s="240"/>
      <c r="G51" s="294">
        <v>197500.89</v>
      </c>
      <c r="H51" s="294">
        <v>197500.89</v>
      </c>
      <c r="I51" s="269"/>
      <c r="J51" s="206"/>
      <c r="K51" s="205"/>
      <c r="L51" s="205"/>
    </row>
    <row r="52" spans="3:12" ht="15.75" customHeight="1">
      <c r="C52" s="352">
        <v>6.2</v>
      </c>
      <c r="D52" s="353"/>
      <c r="E52" s="203" t="s">
        <v>590</v>
      </c>
      <c r="F52" s="234"/>
      <c r="G52" s="264">
        <f>G51*G35</f>
        <v>3181000684.5714002</v>
      </c>
      <c r="H52" s="264">
        <v>3044397218.9940004</v>
      </c>
      <c r="I52" s="268"/>
      <c r="J52" s="206"/>
      <c r="K52" s="205"/>
      <c r="L52" s="205"/>
    </row>
    <row r="53" spans="3:12" ht="15.75" customHeight="1" thickBot="1">
      <c r="C53" s="348">
        <v>6.2</v>
      </c>
      <c r="D53" s="349">
        <v>6.3</v>
      </c>
      <c r="E53" s="241" t="s">
        <v>594</v>
      </c>
      <c r="F53" s="241"/>
      <c r="G53" s="265">
        <f>G52/G34</f>
        <v>4.8241948023394973E-3</v>
      </c>
      <c r="H53" s="265">
        <v>5.837371818919068E-3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73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75" t="s">
        <v>598</v>
      </c>
      <c r="H65" s="375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74"/>
      <c r="H69" s="374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G56:H56"/>
    <mergeCell ref="G68:H68"/>
    <mergeCell ref="G69:H69"/>
    <mergeCell ref="C40:D40"/>
    <mergeCell ref="C35:D35"/>
    <mergeCell ref="G65:H65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y4wSbyZJEWS7R6sib4lfI4/+UOU=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7n7Xn5OxKCeemmJ6XDALWsOlSlA=</DigestValue>
    </Reference>
  </SignedInfo>
  <SignatureValue>Nouo68xDtl5zNZ7OWkVXDCqPdQIOWuVIONqsCJmnldscBiddxVHdkOqHzsnt3b6grnK+FHoQ8LbM
dsCyIYECOkxHCMuLaEwmgEleLgNtNgmOBzaRtXYo1SrN0WwbNm02n79HAGnZojV6c8sJToAlIIsw
xUYobrYov7maFRtzYuOMVRGD6GSPe+BIiTdp1VPsYNeEcvJca0A9eoRZqxpFZLPBkkmNznYh30du
bQhU+9ATDWCfR9B0dZ5tg1hgu2JxcdhXiCPL+Ety/SGiLhav/ttQx7XeTqGbNF9b/3mQTKaRoeG1
W1NRpJKQdrouJQ5JBx/ms3fZ+oFO6c1f+0iRmA==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E8UWVW1rqZWvoHtYWzfycL9KhWI=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+u2IErpt1va9/y344L6Q6+6H+c0=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2025-10-13T07:05:01Z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2025-10-13T07:05:01Z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z3Qv0CVb1G04/poIDA7pYm9sFNSOGFu4HbXdBY1ScSM=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8w+C+snMj/Ph/djf2V9lmdWKvu/4+P6OV/8VLle1Oy0=</DigestValue>
    </Reference>
  </SignedInfo>
  <SignatureValue>4nRI9If9smSEKuHvI1CvjntI6/eBHUEe3odddytmnS8SQNQjCzHn00KmMzSlIOIA/Z5hs+BS0E2X
wqrssRGwLa7Nj4SkCG0HLH5Byd7WxhuZpoeIYcMJb8vvrbL5EFBmfOQdiFYwCdqJB+2msFu0y3mz
dW8ZPbsfPLJTrBjsvdT0ckl4ZxWL3YmH8EUrAgOhkm50u2G6fx5s+JR9s+DUYWD05o9is1uO1Zhg
hzUqKiOCpnRkuCs0NgUygOrGk3xYPvAE9NxVS6GwLSh+UYIJ0a1wqS8HT6OhvG+Ycn5TZ9DdyImC
yYZ3PXp0KZ5LNf86LlTQ3o1GiiDddyrdaqoBtA==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/nKGaeGf/3nVMQb3gywZbJUNRccjTdX+ea7z4eSK9LY=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jdT/F39ihvHPeTiSX4k2aI0DDow4n8tSfaVOpqcX3Cw=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2025-10-13T10:13:24Z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2025-10-13T10:13:24Z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2025-10-13T04:00:49Z</dcterms:modified>
</cp:coreProperties>
</file>