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<sst xmlns="http://schemas.openxmlformats.org/spreadsheetml/2006/main" count="1388" uniqueCount="595">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</sst>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19" zoomScale="93" zoomScaleNormal="93" workbookViewId="0">
      <selection activeCell="J45" sqref="J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43" t="s">
        <v>561</v>
      </c>
      <c r="B1" s="343"/>
      <c r="C1" s="343"/>
      <c r="D1" s="343"/>
      <c r="E1" s="343"/>
      <c r="F1" s="343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3" t="s">
        <v>564</v>
      </c>
      <c r="B6" s="343"/>
      <c r="C6" s="343"/>
      <c r="D6" s="343"/>
      <c r="E6" s="343"/>
      <c r="F6" s="343"/>
    </row>
    <row r="7" spans="1:6" ht="15.75" customHeight="1">
      <c r="A7" s="343" t="s">
        <v>565</v>
      </c>
      <c r="B7" s="343"/>
      <c r="C7" s="343"/>
      <c r="D7" s="343"/>
      <c r="E7" s="343"/>
      <c r="F7" s="34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62" t="s">
        <v>570</v>
      </c>
      <c r="B18" s="362"/>
      <c r="C18" s="362"/>
      <c r="D18" s="161" t="str">
        <f>"Từ ngày "&amp;TEXT(F25+1,"dd/mm/yyyy")&amp;" đến "&amp;TEXT(E25,"dd/mm/yyyy")</f>
        <v>Từ ngày 13/10/2025 đến 19/10/2025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13/10/2025 to 19/10/2025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45950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45950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6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45949</v>
      </c>
      <c r="F25" s="186">
        <v>45942</v>
      </c>
      <c r="G25" s="187"/>
      <c r="I25" s="180"/>
    </row>
    <row r="26" spans="1:9" ht="15.75" customHeight="1">
      <c r="A26" s="365" t="s">
        <v>572</v>
      </c>
      <c r="B26" s="366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8">
        <v>1</v>
      </c>
      <c r="B28" s="359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0">
        <v>1.1000000000000001</v>
      </c>
      <c r="B30" s="361"/>
      <c r="C30" s="202" t="s">
        <v>582</v>
      </c>
      <c r="D30" s="203"/>
      <c r="E30" s="162">
        <f>F34</f>
        <v>119783664228</v>
      </c>
      <c r="F30" s="276">
        <v>113723921123</v>
      </c>
      <c r="G30" s="204"/>
      <c r="H30" s="204"/>
      <c r="I30" s="180"/>
    </row>
    <row r="31" spans="1:9" ht="15.75" customHeight="1">
      <c r="A31" s="363">
        <v>1.2</v>
      </c>
      <c r="B31" s="364"/>
      <c r="C31" s="205" t="s">
        <v>583</v>
      </c>
      <c r="D31" s="206"/>
      <c r="E31" s="254">
        <f>F35</f>
        <v>15271.02</v>
      </c>
      <c r="F31" s="277">
        <v>14771.92</v>
      </c>
      <c r="G31" s="204"/>
      <c r="H31" s="204"/>
      <c r="I31" s="180"/>
    </row>
    <row r="32" spans="1:9" ht="15.75" customHeight="1">
      <c r="A32" s="358">
        <v>2</v>
      </c>
      <c r="B32" s="359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0">
        <v>2.1</v>
      </c>
      <c r="B34" s="361"/>
      <c r="C34" s="202" t="s">
        <v>584</v>
      </c>
      <c r="D34" s="203"/>
      <c r="E34" s="162">
        <v>120122235518</v>
      </c>
      <c r="F34" s="276">
        <v>119783664228</v>
      </c>
      <c r="G34" s="204"/>
      <c r="H34" s="204"/>
      <c r="I34" s="209"/>
    </row>
    <row r="35" spans="1:9" ht="15.75" customHeight="1">
      <c r="A35" s="363">
        <v>2.2000000000000002</v>
      </c>
      <c r="B35" s="364"/>
      <c r="C35" s="210" t="s">
        <v>585</v>
      </c>
      <c r="D35" s="201"/>
      <c r="E35" s="254">
        <v>15213.88</v>
      </c>
      <c r="F35" s="277">
        <v>15271.02</v>
      </c>
      <c r="G35" s="204"/>
      <c r="H35" s="204"/>
    </row>
    <row r="36" spans="1:9" ht="15.75" customHeight="1">
      <c r="A36" s="345">
        <v>3</v>
      </c>
      <c r="B36" s="346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338571290</v>
      </c>
      <c r="F37" s="281">
        <v>6059743105</v>
      </c>
      <c r="G37" s="204"/>
      <c r="H37" s="204"/>
    </row>
    <row r="38" spans="1:9" ht="15.75" customHeight="1">
      <c r="A38" s="347">
        <v>3.1</v>
      </c>
      <c r="B38" s="348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-453037760</v>
      </c>
      <c r="F39" s="282">
        <v>3943165380</v>
      </c>
      <c r="G39" s="204"/>
      <c r="H39" s="204"/>
    </row>
    <row r="40" spans="1:9" ht="15.75" customHeight="1">
      <c r="A40" s="349">
        <v>3.2</v>
      </c>
      <c r="B40" s="350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791609050</v>
      </c>
      <c r="F41" s="281">
        <v>2116577725</v>
      </c>
      <c r="G41" s="204"/>
      <c r="H41" s="204"/>
    </row>
    <row r="42" spans="1:9" ht="15.75" customHeight="1">
      <c r="A42" s="349">
        <v>3.3</v>
      </c>
      <c r="B42" s="350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45">
        <v>4</v>
      </c>
      <c r="B44" s="351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-3.7417277955238415E-3</v>
      </c>
      <c r="F45" s="287">
        <v>3.3787077103044183E-2</v>
      </c>
      <c r="G45" s="195"/>
      <c r="H45" s="204"/>
    </row>
    <row r="46" spans="1:9" ht="15.75" customHeight="1">
      <c r="A46" s="345">
        <v>5</v>
      </c>
      <c r="B46" s="351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56">
        <v>5.0999999999999996</v>
      </c>
      <c r="B48" s="357"/>
      <c r="C48" s="234" t="s">
        <v>586</v>
      </c>
      <c r="D48" s="203"/>
      <c r="E48" s="305">
        <v>177882386030</v>
      </c>
      <c r="F48" s="306">
        <v>180404021080</v>
      </c>
      <c r="H48" s="204"/>
    </row>
    <row r="49" spans="1:8" ht="15.75" customHeight="1">
      <c r="A49" s="356">
        <v>5.2</v>
      </c>
      <c r="B49" s="357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54">
        <v>6</v>
      </c>
      <c r="B50" s="355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56">
        <v>6.1</v>
      </c>
      <c r="B51" s="357">
        <v>6.1</v>
      </c>
      <c r="C51" s="239" t="s">
        <v>594</v>
      </c>
      <c r="D51" s="240"/>
      <c r="E51" s="274">
        <v>41843.019999999997</v>
      </c>
      <c r="F51" s="274">
        <v>41843.019999999997</v>
      </c>
      <c r="G51" s="294"/>
      <c r="H51" s="204"/>
    </row>
    <row r="52" spans="1:8" ht="15.75" customHeight="1">
      <c r="A52" s="356">
        <v>6.2</v>
      </c>
      <c r="B52" s="357"/>
      <c r="C52" s="202" t="s">
        <v>588</v>
      </c>
      <c r="D52" s="234"/>
      <c r="E52" s="295">
        <f>E35*E51</f>
        <v>636594685.11759996</v>
      </c>
      <c r="F52" s="274">
        <v>638985595.28039992</v>
      </c>
      <c r="G52" s="293"/>
      <c r="H52" s="204"/>
    </row>
    <row r="53" spans="1:8" ht="15.75" customHeight="1" thickBot="1">
      <c r="A53" s="352">
        <v>6.2</v>
      </c>
      <c r="B53" s="353">
        <v>6.3</v>
      </c>
      <c r="C53" s="241" t="s">
        <v>593</v>
      </c>
      <c r="D53" s="241"/>
      <c r="E53" s="275">
        <f>E52/E34</f>
        <v>5.299557424755119E-3</v>
      </c>
      <c r="F53" s="275">
        <v>5.3344969816930517E-3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77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78"/>
      <c r="F63" s="378"/>
    </row>
    <row r="64" spans="1:8" ht="14.25" customHeight="1">
      <c r="A64" s="249"/>
      <c r="B64" s="249"/>
      <c r="C64" s="250"/>
      <c r="D64" s="172"/>
      <c r="E64" s="379"/>
      <c r="F64" s="379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WH2qBzOLP7Q8wmpNDjh5SIV8PYs=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HcnB2hDN3bQz1HiGAxk+VbI9ptI=</DigestValue>
    </Reference>
  </SignedInfo>
  <SignatureValue>VL+ZPHcdsnDsQCEc2h+9PY6XXVnqDgOLTlmNLdYAVJHsqd8EKUOJfthjq3c9u9gDeWZxq9KA8cOp
86KYmNYdT2RDgp+G4E9HklVNaolS51MvX4WAtLofbjGzZ10u9vB+UkLPDqeOrAOVSM46uqcy0+qC
S0ztnXkzz+M5KWoP75s/SNgrq9dvLV8u7qZvW/X3wtzypP8yI1YH992QNegI1XE4Mj+JXdRZJUT2
VgXIhUlKYrHvVj1rzV3DdpzKZ0lsyFvPHBjtTBr6EW+cBYbs3oRrRBZTNK0f3+AYMu6SFjzsHe1O
cGhiFVcUDYWalpgbLSL9Bi406sKddNDW+ch5OQ==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VHeRoXsQKtaq+ZwQyQiQjl4CPS8=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YhT7Gs5rZ0F9IL+Hum8CZ5aHieo=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2025-10-20T07:08:38Z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2025-10-20T07:08:38Z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dxvJdrGAnA+k+9Tiiz/GhNAKTbS9kTwQA/ZRURIhqC4=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c3XIKSoY3IchHw0dxaiglM5AlwbzpbST/nZKNKlnBPo=</DigestValue>
    </Reference>
  </SignedInfo>
  <SignatureValue>3csroi5HOsaZsYgXxEbwzjTpxZZabu3NECvww5+VTgW+PyKY45PolyUJijFeUTgMmOpr52zIMsRz
NhSxdULEEPGFa9zsuRUrdNtr3LuaujfQHpaorODEn/cicYOhAG0OAnmTd0Gdh+pin1euJotZX7c1
leP4UihoBQHdfQAGDXyUwmjWiAyPvji44eszMhmIAAmp5attV7nSoRcpXrJ114boBfDGPwC+04ca
UszaGaNfLtUc6uHjejRoOmHpVyDOMIqmLSjE4FISaEiKs105NHPTSWCvywM8ZnuYeKOGmi1G6J/6
i5lGkpWay7sL0KTNOyZL/+5y1QGfhWmrSrhHCw==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Uu8xmprDU1WcHUP7lO73DAhyrwmiIasdCIXSz6Jl8+I=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yAeeDOh0fPle3cVE4L0QaNUaYskCjVJSLP+j5xghEs4=</DigestValue>
      </Reference>
      <Reference URI="/xl/worksheets/sheet3.xml?ContentType=application/vnd.openxmlformats-officedocument.spreadsheetml.worksheet+xml">
        <DigestMethod Algorithm="http://www.w3.org/2001/04/xmlenc#sha256"/>
        <DigestValue>LObOZTeFts2o/FS6ZZX5jYaLTLndSzDXvgdLpCsPrDk=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Leo22U0Lm784TkK+k8yrcntBhfx4c9h+FWO8hDqXivM=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2025-10-20T09:17:42Z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2025-10-20T09:17:42Z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2025-10-20T04:44:44Z</dcterms:modified>
</cp:coreProperties>
</file>