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E25" i="27" l="1"/>
  <c r="D20" i="27" s="1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<sst xmlns="http://schemas.openxmlformats.org/spreadsheetml/2006/main" count="1388" uniqueCount="595">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</sst>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E34" sqref="E34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43" t="s">
        <v>561</v>
      </c>
      <c r="B1" s="343"/>
      <c r="C1" s="343"/>
      <c r="D1" s="343"/>
      <c r="E1" s="343"/>
      <c r="F1" s="343"/>
    </row>
    <row r="2" spans="1:6" ht="15.75" customHeight="1">
      <c r="A2" s="367" t="s">
        <v>562</v>
      </c>
      <c r="B2" s="367"/>
      <c r="C2" s="367"/>
      <c r="D2" s="367"/>
      <c r="E2" s="367"/>
      <c r="F2" s="367"/>
    </row>
    <row r="3" spans="1:6" ht="19.5" customHeight="1">
      <c r="A3" s="368" t="s">
        <v>580</v>
      </c>
      <c r="B3" s="368"/>
      <c r="C3" s="368"/>
      <c r="D3" s="368"/>
      <c r="E3" s="368"/>
      <c r="F3" s="368"/>
    </row>
    <row r="4" spans="1:6" ht="18" customHeight="1">
      <c r="A4" s="369" t="s">
        <v>563</v>
      </c>
      <c r="B4" s="369"/>
      <c r="C4" s="369"/>
      <c r="D4" s="369"/>
      <c r="E4" s="369"/>
      <c r="F4" s="369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3" t="s">
        <v>564</v>
      </c>
      <c r="B6" s="343"/>
      <c r="C6" s="343"/>
      <c r="D6" s="343"/>
      <c r="E6" s="343"/>
      <c r="F6" s="343"/>
    </row>
    <row r="7" spans="1:6" ht="15.75" customHeight="1">
      <c r="A7" s="343" t="s">
        <v>565</v>
      </c>
      <c r="B7" s="343"/>
      <c r="C7" s="343"/>
      <c r="D7" s="343"/>
      <c r="E7" s="343"/>
      <c r="F7" s="343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62" t="s">
        <v>570</v>
      </c>
      <c r="B18" s="362"/>
      <c r="C18" s="362"/>
      <c r="D18" s="161" t="str">
        <f>"Từ ngày "&amp;TEXT(F25+1,"dd/mm/yyyy")&amp;" đến "&amp;TEXT(E25,"dd/mm/yyyy")</f>
        <v>Từ ngày 29/09/2025 đến 05/10/2025</v>
      </c>
      <c r="G18" s="175"/>
    </row>
    <row r="19" spans="1:9" ht="15.75" customHeight="1">
      <c r="A19" s="176"/>
      <c r="B19" s="296" t="s">
        <v>571</v>
      </c>
      <c r="C19" s="297"/>
      <c r="D19" s="298" t="str">
        <f>"From "&amp;TEXT(F25+1,"dd/mm/yyyy")&amp;" to "&amp;TEXT(E25,"dd/mm/yyyy")</f>
        <v>From 29/09/2025 to 05/10/2025</v>
      </c>
      <c r="E19" s="187"/>
      <c r="F19" s="187"/>
      <c r="G19" s="299"/>
    </row>
    <row r="20" spans="1:9" ht="15.75" customHeight="1">
      <c r="A20" s="177">
        <v>5</v>
      </c>
      <c r="B20" s="300" t="s">
        <v>578</v>
      </c>
      <c r="C20" s="300"/>
      <c r="D20" s="301">
        <f>E25+1</f>
        <v>45936</v>
      </c>
      <c r="E20" s="302"/>
      <c r="F20" s="302"/>
      <c r="G20" s="299"/>
    </row>
    <row r="21" spans="1:9" ht="15.75" customHeight="1">
      <c r="A21" s="176"/>
      <c r="B21" s="296" t="s">
        <v>579</v>
      </c>
      <c r="C21" s="297"/>
      <c r="D21" s="303">
        <f>D20</f>
        <v>45936</v>
      </c>
      <c r="E21" s="304"/>
      <c r="F21" s="304"/>
      <c r="G21" s="304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70" t="s">
        <v>531</v>
      </c>
      <c r="B23" s="371"/>
      <c r="C23" s="372" t="s">
        <v>541</v>
      </c>
      <c r="D23" s="371"/>
      <c r="E23" s="179" t="s">
        <v>542</v>
      </c>
      <c r="F23" s="266" t="s">
        <v>542</v>
      </c>
      <c r="I23" s="180"/>
    </row>
    <row r="24" spans="1:9" ht="15.75" customHeight="1">
      <c r="A24" s="373" t="s">
        <v>27</v>
      </c>
      <c r="B24" s="374"/>
      <c r="C24" s="375" t="s">
        <v>330</v>
      </c>
      <c r="D24" s="376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45935</v>
      </c>
      <c r="F25" s="186">
        <v>45928</v>
      </c>
      <c r="G25" s="187"/>
      <c r="I25" s="180"/>
    </row>
    <row r="26" spans="1:9" ht="15.75" customHeight="1">
      <c r="A26" s="365" t="s">
        <v>572</v>
      </c>
      <c r="B26" s="366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0"/>
      <c r="F27" s="271"/>
      <c r="I27" s="190"/>
    </row>
    <row r="28" spans="1:9" ht="15.75" customHeight="1">
      <c r="A28" s="358">
        <v>1</v>
      </c>
      <c r="B28" s="359"/>
      <c r="C28" s="196" t="s">
        <v>546</v>
      </c>
      <c r="D28" s="197"/>
      <c r="E28" s="291"/>
      <c r="F28" s="292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60">
        <v>1.1000000000000001</v>
      </c>
      <c r="B30" s="361"/>
      <c r="C30" s="202" t="s">
        <v>582</v>
      </c>
      <c r="D30" s="203"/>
      <c r="E30" s="162">
        <f>F34</f>
        <v>114526916795</v>
      </c>
      <c r="F30" s="276">
        <v>116822741016</v>
      </c>
      <c r="G30" s="204"/>
      <c r="H30" s="204"/>
      <c r="I30" s="180"/>
    </row>
    <row r="31" spans="1:9" ht="15.75" customHeight="1">
      <c r="A31" s="363">
        <v>1.2</v>
      </c>
      <c r="B31" s="364"/>
      <c r="C31" s="205" t="s">
        <v>583</v>
      </c>
      <c r="D31" s="206"/>
      <c r="E31" s="254">
        <f>F35</f>
        <v>14979.35</v>
      </c>
      <c r="F31" s="277">
        <v>15018.56</v>
      </c>
      <c r="G31" s="204"/>
      <c r="H31" s="204"/>
      <c r="I31" s="180"/>
    </row>
    <row r="32" spans="1:9" ht="15.75" customHeight="1">
      <c r="A32" s="358">
        <v>2</v>
      </c>
      <c r="B32" s="359"/>
      <c r="C32" s="196" t="s">
        <v>548</v>
      </c>
      <c r="D32" s="197"/>
      <c r="E32" s="255"/>
      <c r="F32" s="278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79"/>
      <c r="G33" s="204"/>
      <c r="H33" s="204"/>
      <c r="I33" s="180"/>
    </row>
    <row r="34" spans="1:9" ht="15.75" customHeight="1">
      <c r="A34" s="360">
        <v>2.1</v>
      </c>
      <c r="B34" s="361"/>
      <c r="C34" s="202" t="s">
        <v>584</v>
      </c>
      <c r="D34" s="203"/>
      <c r="E34" s="162">
        <v>113723921123</v>
      </c>
      <c r="F34" s="276">
        <v>114526916795</v>
      </c>
      <c r="G34" s="204"/>
      <c r="H34" s="204"/>
      <c r="I34" s="209"/>
    </row>
    <row r="35" spans="1:9" ht="15.75" customHeight="1">
      <c r="A35" s="363">
        <v>2.2000000000000002</v>
      </c>
      <c r="B35" s="364"/>
      <c r="C35" s="210" t="s">
        <v>585</v>
      </c>
      <c r="D35" s="201"/>
      <c r="E35" s="254">
        <v>14771.92</v>
      </c>
      <c r="F35" s="277">
        <v>14979.35</v>
      </c>
      <c r="G35" s="204"/>
      <c r="H35" s="204"/>
    </row>
    <row r="36" spans="1:9" ht="15.75" customHeight="1">
      <c r="A36" s="345">
        <v>3</v>
      </c>
      <c r="B36" s="346"/>
      <c r="C36" s="211" t="s">
        <v>574</v>
      </c>
      <c r="D36" s="212"/>
      <c r="E36" s="257"/>
      <c r="F36" s="280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-802995672</v>
      </c>
      <c r="F37" s="281">
        <v>-2295824221</v>
      </c>
      <c r="G37" s="204"/>
      <c r="H37" s="204"/>
    </row>
    <row r="38" spans="1:9" ht="15.75" customHeight="1">
      <c r="A38" s="347">
        <v>3.1</v>
      </c>
      <c r="B38" s="348"/>
      <c r="C38" s="217" t="s">
        <v>550</v>
      </c>
      <c r="D38" s="218"/>
      <c r="E38" s="257"/>
      <c r="F38" s="280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-1600650792</v>
      </c>
      <c r="F39" s="282">
        <v>-314842409</v>
      </c>
      <c r="G39" s="204"/>
      <c r="H39" s="204"/>
    </row>
    <row r="40" spans="1:9" ht="15.75" customHeight="1">
      <c r="A40" s="349">
        <v>3.2</v>
      </c>
      <c r="B40" s="350"/>
      <c r="C40" s="222" t="s">
        <v>581</v>
      </c>
      <c r="D40" s="223"/>
      <c r="E40" s="259"/>
      <c r="F40" s="283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1">
        <v>797655120</v>
      </c>
      <c r="F41" s="281">
        <v>-1980981812</v>
      </c>
      <c r="G41" s="204"/>
      <c r="H41" s="204"/>
    </row>
    <row r="42" spans="1:9" ht="15.75" customHeight="1">
      <c r="A42" s="349">
        <v>3.3</v>
      </c>
      <c r="B42" s="350"/>
      <c r="C42" s="217" t="s">
        <v>552</v>
      </c>
      <c r="D42" s="218"/>
      <c r="E42" s="260"/>
      <c r="F42" s="284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5"/>
      <c r="G43" s="204"/>
      <c r="H43" s="204"/>
    </row>
    <row r="44" spans="1:9" ht="15.75" customHeight="1">
      <c r="A44" s="345">
        <v>4</v>
      </c>
      <c r="B44" s="351">
        <v>4</v>
      </c>
      <c r="C44" s="227" t="s">
        <v>573</v>
      </c>
      <c r="D44" s="218"/>
      <c r="E44" s="262"/>
      <c r="F44" s="286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-1.3847730375483591E-2</v>
      </c>
      <c r="F45" s="287">
        <v>-2.61076960773865E-3</v>
      </c>
      <c r="G45" s="195"/>
      <c r="H45" s="204"/>
    </row>
    <row r="46" spans="1:9" ht="15.75" customHeight="1">
      <c r="A46" s="345">
        <v>5</v>
      </c>
      <c r="B46" s="351"/>
      <c r="C46" s="230" t="s">
        <v>554</v>
      </c>
      <c r="D46" s="231"/>
      <c r="E46" s="264"/>
      <c r="F46" s="288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89"/>
      <c r="G47" s="204"/>
      <c r="H47" s="204"/>
    </row>
    <row r="48" spans="1:9" ht="15.75" customHeight="1">
      <c r="A48" s="356">
        <v>5.0999999999999996</v>
      </c>
      <c r="B48" s="357"/>
      <c r="C48" s="234" t="s">
        <v>586</v>
      </c>
      <c r="D48" s="203"/>
      <c r="E48" s="305">
        <v>180693273552</v>
      </c>
      <c r="F48" s="306">
        <v>185761718084</v>
      </c>
      <c r="H48" s="204"/>
    </row>
    <row r="49" spans="1:8" ht="15.75" customHeight="1">
      <c r="A49" s="356">
        <v>5.2</v>
      </c>
      <c r="B49" s="357"/>
      <c r="C49" s="235" t="s">
        <v>587</v>
      </c>
      <c r="D49" s="236"/>
      <c r="E49" s="305">
        <v>101112382741</v>
      </c>
      <c r="F49" s="307">
        <v>101112382741</v>
      </c>
      <c r="G49" s="204"/>
      <c r="H49" s="204"/>
    </row>
    <row r="50" spans="1:8" ht="15.75" customHeight="1">
      <c r="A50" s="354">
        <v>6</v>
      </c>
      <c r="B50" s="355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56">
        <v>6.1</v>
      </c>
      <c r="B51" s="357">
        <v>6.1</v>
      </c>
      <c r="C51" s="239" t="s">
        <v>594</v>
      </c>
      <c r="D51" s="240"/>
      <c r="E51" s="274">
        <v>38267.25</v>
      </c>
      <c r="F51" s="274">
        <v>38267.25</v>
      </c>
      <c r="G51" s="294"/>
      <c r="H51" s="204"/>
    </row>
    <row r="52" spans="1:8" ht="15.75" customHeight="1">
      <c r="A52" s="356">
        <v>6.2</v>
      </c>
      <c r="B52" s="357"/>
      <c r="C52" s="202" t="s">
        <v>588</v>
      </c>
      <c r="D52" s="234"/>
      <c r="E52" s="295">
        <f>E35*E51</f>
        <v>565280755.62</v>
      </c>
      <c r="F52" s="274">
        <v>573218531.28750002</v>
      </c>
      <c r="G52" s="293"/>
      <c r="H52" s="204"/>
    </row>
    <row r="53" spans="1:8" ht="15.75" customHeight="1" thickBot="1">
      <c r="A53" s="352">
        <v>6.2</v>
      </c>
      <c r="B53" s="353">
        <v>6.3</v>
      </c>
      <c r="C53" s="241" t="s">
        <v>593</v>
      </c>
      <c r="D53" s="241"/>
      <c r="E53" s="275">
        <f>E52/E34</f>
        <v>4.9706407415253577E-3</v>
      </c>
      <c r="F53" s="275">
        <v>5.0050987779016636E-3</v>
      </c>
      <c r="G53" s="293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44" t="s">
        <v>557</v>
      </c>
      <c r="F55" s="344"/>
    </row>
    <row r="56" spans="1:8">
      <c r="B56" s="244"/>
      <c r="C56" s="246" t="s">
        <v>589</v>
      </c>
      <c r="D56" s="245"/>
      <c r="E56" s="377" t="s">
        <v>558</v>
      </c>
      <c r="F56" s="344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78"/>
      <c r="F63" s="378"/>
    </row>
    <row r="64" spans="1:8" ht="14.25" customHeight="1">
      <c r="A64" s="249"/>
      <c r="B64" s="249"/>
      <c r="C64" s="250"/>
      <c r="D64" s="172"/>
      <c r="E64" s="379"/>
      <c r="F64" s="379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IAeSzLitmF92gIdpZDWgJ3nX76w=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iyZYHNsJ24OFL0DKIAoxRLdm3zY=</DigestValue>
    </Reference>
  </SignedInfo>
  <SignatureValue>DqxJqB/ikTYR88GYPEpTn1Jfunf1k2knXNi+bDQzdE3T64nE1rNL2FTx6sFn30x0FpRYKnJeosu4
xglBMZwQly6lKsikC0j6/o1eIqi4hmd3L5I8cbPdWkZ19EB/Juct3mjJ5IBorbpPpjz+ROcuK2oY
umcuLgKsph+WhBhgL30ASwwK48YsVr9wIG1SbGh8DVJdGTefaIlKDjRnfQMj6lRPsnJsxhou94LV
sLjbbMxGJ39z9W5vO3HTjOfCIq4BFSavjl/egWuFiUZ2A4d/FqvAGaTj1C/5xQTnVk6z6B/RhsaR
rv9jO/Cki8OTcsQIsfH27TQAetYO0No6jSUbJQ==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mjFRzDAjMjjFpWI4/db+5FW3wdg=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+lE3STkKZX/pr7jdK67Oq0AvtFM=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Hn32MsKflFmHQ4f/xjydORYGuVQ=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YhT7Gs5rZ0F9IL+Hum8CZ5aHieo=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btHrKd3jwGeieCW9s4A9ZH/bIfw=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2025-10-06T07:23:49Z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2025-10-06T07:23:49Z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Vkp5TyfW1SWEjYLJD5J30n5eSVTZgmolAQuZ4wa/Nd0=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5GHehEbY3hTeL7IaeuePub98o/5wgYO1uslhG2A+TNo=</DigestValue>
    </Reference>
  </SignedInfo>
  <SignatureValue>1qRWXk4O/h9FbNlt2gQ7Gy6ey/m8r3FuhsqNY1koQYvIN4lsnfMOK2N9IAOMcYAkoYflh/V7xKfX
+pr4c4GuzHqs3ci+SRSeBJYY6z3R9LkAIwlE0Ce6V7ISG5eU2XUF8g8D3t593MtRrTEC4qlWkVM5
pxiU7cjeukYQnyIhcf41dgEfx/AcNX6/EoAl2qjCrbhq2RbSALXHZBXn9D54VqT7t6XuFDzPWk4u
z5YwSt4At3UAXWHsF69kQLXj1lHoRwRXWdgaUTg3jnJEZyBO3rcnz4GAfgcC1izExhQmSQQNrovP
Q+vhCxFSOQlBi1v4P4ZyrMrDNAzv4ZaM3TsqEA==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ijsCnneTgs4AQ6Vez48BBWWAeINNR4+TwnYaKzdHnR0=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Uu8xmprDU1WcHUP7lO73DAhyrwmiIasdCIXSz6Jl8+I=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oWg492U5fCurvSCU4Z8iZYrLEerhma6LOt3o7Ba0BMU=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Pbp0LsdISLDVNIxW1drF3zVrVVRJZAlewA7OS6rgEgg=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2025-10-06T10:28:24Z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2025-10-06T10:28:24Z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2025-10-06T04:37:49Z</dcterms:modified>
</cp:coreProperties>
</file>