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 DINH KY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39" i="27" l="1"/>
  <c r="F37" i="27"/>
  <c r="E20" i="27"/>
  <c r="E19" i="27"/>
  <c r="E18" i="27"/>
  <c r="F25" i="27" l="1"/>
  <c r="F31" i="27" l="1"/>
  <c r="F45" i="27" l="1"/>
  <c r="F30" i="27"/>
  <c r="F52" i="27" l="1"/>
  <c r="F53" i="27" s="1"/>
  <c r="E21" i="27" l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<sst xmlns="http://schemas.openxmlformats.org/spreadsheetml/2006/main" count="1392" uniqueCount="599">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</sst>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224" fontId="11" fillId="0" borderId="0" xfId="499" applyNumberFormat="1" applyFont="1" applyBorder="1" applyAlignment="1">
      <alignment horizontal="right"/>
    </xf>
    <xf numFmtId="171" fontId="11" fillId="0" borderId="19" xfId="64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22" zoomScale="87" zoomScaleNormal="87" zoomScaleSheetLayoutView="87" workbookViewId="0">
      <selection activeCell="I44" sqref="I44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"&amp;TEXT(G25+1,"dd/mm/yyyy")&amp;" đến "&amp;TEXT(F25,"dd/mm/yyyy")</f>
        <v>Từ ngày 08/09/2025 đến 14/09/2025</v>
      </c>
      <c r="H18" s="176"/>
    </row>
    <row r="19" spans="2:12" ht="15.75" customHeight="1">
      <c r="B19" s="177"/>
      <c r="C19" s="178" t="s">
        <v>571</v>
      </c>
      <c r="D19" s="177"/>
      <c r="E19" s="162" t="str">
        <f>"From "&amp;TEXT(G25+1,"dd/mm/yyyy")&amp;" to "&amp;TEXT(F25,"dd/mm/yyyy")</f>
        <v>From 08/09/2025 to 14/09/2025</v>
      </c>
      <c r="H19" s="176"/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45915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45915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4" t="s">
        <v>542</v>
      </c>
      <c r="G23" s="264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5"/>
      <c r="C25" s="186"/>
      <c r="D25" s="187"/>
      <c r="E25" s="187"/>
      <c r="F25" s="188">
        <f>G25+7</f>
        <v>45914</v>
      </c>
      <c r="G25" s="188">
        <v>45907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6"/>
      <c r="I26" s="179"/>
      <c r="L26" s="192"/>
    </row>
    <row r="27" spans="2:12" ht="15.75" customHeight="1">
      <c r="B27" s="267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68"/>
      <c r="I28" s="199"/>
      <c r="L28" s="192"/>
    </row>
    <row r="29" spans="2:12" ht="15.75" customHeight="1">
      <c r="B29" s="269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84622878873</v>
      </c>
      <c r="G30" s="163">
        <v>85647364042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14126.44</v>
      </c>
      <c r="G31" s="246">
        <v>14302.94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97"/>
      <c r="J32" s="205"/>
      <c r="K32" s="205"/>
      <c r="L32" s="184"/>
    </row>
    <row r="33" spans="2:12" ht="15.75" customHeight="1">
      <c r="B33" s="270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85468683001</v>
      </c>
      <c r="G34" s="163">
        <v>84622878873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5">
        <v>14308.7</v>
      </c>
      <c r="G35" s="246">
        <v>14126.44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1"/>
      <c r="H36" s="205"/>
      <c r="I36" s="206"/>
      <c r="J36" s="205"/>
      <c r="K36" s="205"/>
    </row>
    <row r="37" spans="2:12" ht="15.75" customHeight="1">
      <c r="B37" s="272"/>
      <c r="C37" s="214"/>
      <c r="D37" s="215" t="s">
        <v>576</v>
      </c>
      <c r="E37" s="216"/>
      <c r="F37" s="262">
        <f>F34-F30</f>
        <v>845804128</v>
      </c>
      <c r="G37" s="262">
        <v>-1024485169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1"/>
      <c r="H38" s="205"/>
      <c r="I38" s="206"/>
      <c r="J38" s="205"/>
      <c r="K38" s="205"/>
    </row>
    <row r="39" spans="2:12" ht="15.75" customHeight="1">
      <c r="B39" s="274"/>
      <c r="C39" s="219"/>
      <c r="D39" s="215" t="s">
        <v>551</v>
      </c>
      <c r="E39" s="220"/>
      <c r="F39" s="262">
        <f>F37-F41</f>
        <v>1077638383</v>
      </c>
      <c r="G39" s="262">
        <v>-1057092859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1"/>
      <c r="C41" s="292"/>
      <c r="D41" s="167" t="s">
        <v>578</v>
      </c>
      <c r="E41" s="220"/>
      <c r="F41" s="262">
        <v>-231834255</v>
      </c>
      <c r="G41" s="273">
        <v>32607690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4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5"/>
      <c r="C45" s="225"/>
      <c r="D45" s="167" t="s">
        <v>577</v>
      </c>
      <c r="E45" s="220"/>
      <c r="F45" s="253">
        <f>F35/F31-1</f>
        <v>1.2902047508076997E-2</v>
      </c>
      <c r="G45" s="253">
        <v>-1.234012028296283E-2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2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6">
        <v>96031008376</v>
      </c>
      <c r="G48" s="296">
        <v>96031008376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6">
        <v>70754798366</v>
      </c>
      <c r="G49" s="296">
        <v>70754798366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6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3">
        <v>8960.92</v>
      </c>
      <c r="G51" s="263">
        <v>8960.92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98">
        <f>F51*F35</f>
        <v>128219116.00400001</v>
      </c>
      <c r="G52" s="298">
        <v>126585898.72480001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7">
        <f>F52/F34</f>
        <v>1.5001882736686116E-3</v>
      </c>
      <c r="G53" s="277">
        <v>1.495882678663971E-3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0" t="s">
        <v>556</v>
      </c>
      <c r="E55" s="290"/>
      <c r="F55" s="335" t="s">
        <v>557</v>
      </c>
      <c r="G55" s="335"/>
    </row>
    <row r="56" spans="2:11">
      <c r="C56" s="239"/>
      <c r="D56" s="293" t="s">
        <v>592</v>
      </c>
      <c r="E56" s="290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3"/>
      <c r="F65" s="367"/>
      <c r="G65" s="367"/>
    </row>
    <row r="66" spans="2:12" s="280" customFormat="1" ht="15.75">
      <c r="B66" s="278" t="s">
        <v>595</v>
      </c>
      <c r="C66" s="278"/>
      <c r="D66" s="278"/>
      <c r="E66" s="278"/>
      <c r="F66" s="369" t="s">
        <v>596</v>
      </c>
      <c r="G66" s="369"/>
      <c r="H66" s="281"/>
      <c r="I66" s="282"/>
      <c r="J66" s="283"/>
      <c r="K66" s="284"/>
      <c r="L66" s="284"/>
    </row>
    <row r="67" spans="2:12" s="280" customFormat="1" ht="15.75" hidden="1" customHeight="1">
      <c r="B67" s="285" t="s">
        <v>598</v>
      </c>
      <c r="C67" s="279"/>
      <c r="D67" s="279"/>
      <c r="E67" s="279"/>
      <c r="F67" s="285"/>
      <c r="G67" s="286"/>
      <c r="H67" s="281"/>
      <c r="I67" s="282"/>
      <c r="J67" s="283"/>
      <c r="K67" s="284"/>
      <c r="L67" s="284"/>
    </row>
    <row r="68" spans="2:12" s="280" customFormat="1" ht="15.75" customHeight="1">
      <c r="B68" s="287" t="s">
        <v>597</v>
      </c>
      <c r="C68" s="288"/>
      <c r="D68" s="288"/>
      <c r="E68" s="288"/>
      <c r="F68" s="287"/>
      <c r="G68" s="286"/>
      <c r="H68" s="281"/>
      <c r="I68" s="282"/>
      <c r="J68" s="283"/>
      <c r="K68" s="284"/>
      <c r="L68" s="284"/>
    </row>
    <row r="69" spans="2:12" s="199" customFormat="1" ht="14.25" customHeight="1">
      <c r="B69" s="289"/>
      <c r="C69" s="289"/>
      <c r="D69" s="294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UW3MeCgRdHDk4XqZtaxPxL8QmR8=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yRaHDgQM+Q7PHl6GCFEig8i/zD8=</DigestValue>
    </Reference>
  </SignedInfo>
  <SignatureValue>BSogHR0lGvpqLfbHB1kg8Lw12sE1Xycbie5pn97m7leKEBRXu4tZxQCcSlljGZ7PUVYVfJTGY2sW
nSeaFgG20OXU83yr0fVEHHybx3z206nY0lX+U0GeAOe6EqLVzdY5rynyQqN0QjdTnyAThgpfA6sa
eRcOclCd23iZOjqy7MZCCkCxZKfMJ1+vXs8yhNM0J8v2IviwGtzZ7lgpFjhqjrHrBMS5U90Oab0N
7iasG5FXKvtQc0/Uad8DvnfseWvAw00AE2t278/TmLsX/u4a0qTQQLPnvh33WAHz3tIk03fiG50R
RPlG/9TEo4ZOF0SbPMJqHR9JG+dLRMYccObQaA==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FfiWVcfzGzdn+q7uq07L1cXo7eo=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sagsd+kadfqnrPmRYhujgO15RVc=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2I+DbO4/7P+UpCotQaZxIUaByfg=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calcChain.xml?ContentType=application/vnd.openxmlformats-officedocument.spreadsheetml.calcChain+xml">
        <DigestMethod Algorithm="http://www.w3.org/2000/09/xmldsig#sha1"/>
        <DigestValue>5SzaLkn921qs6EA/u0tSPjBQ2+o=</DigestValue>
      </Reference>
      <Reference URI="/xl/workbook.xml?ContentType=application/vnd.openxmlformats-officedocument.spreadsheetml.sheet.main+xml">
        <DigestMethod Algorithm="http://www.w3.org/2000/09/xmldsig#sha1"/>
        <DigestValue>ExexxwISvY5RHtHaRwyQeN5Q9N8=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worksheets/sheet2.xml?ContentType=application/vnd.openxmlformats-officedocument.spreadsheetml.worksheet+xml">
        <DigestMethod Algorithm="http://www.w3.org/2000/09/xmldsig#sha1"/>
        <DigestValue>LH3OXtC59hViz+PGCW2EWkQnJ9E=</DigestValue>
      </Reference>
      <Reference URI="/xl/worksheets/sheet3.xml?ContentType=application/vnd.openxmlformats-officedocument.spreadsheetml.worksheet+xml">
        <DigestMethod Algorithm="http://www.w3.org/2000/09/xmldsig#sha1"/>
        <DigestValue>7uMTtCBr+lkxnIBlb3/AWDFAZlU=</DigestValue>
      </Reference>
      <Reference URI="/xl/comments1.xml?ContentType=application/vnd.openxmlformats-officedocument.spreadsheetml.comments+xml">
        <DigestMethod Algorithm="http://www.w3.org/2000/09/xmldsig#sha1"/>
        <DigestValue>f9CYVQEzQ8koHv7SWAs4mSLnxZY=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2025-09-15T07:23:06Z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2025-09-15T07:23:06Z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2fS4e7YlUfkNWN75fR4zgzMEZHuagfRR8m3vCijJpI0=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aqUbFTFvQS5kIO3yL+xrlZ3L95bd8BVIBxIiWA0PfZQ=</DigestValue>
    </Reference>
  </SignedInfo>
  <SignatureValue>rlyhC14/miXIrT/d6ISsSddaLiaR0nDKsklqLUEjgG3hTMh9S0XDS63XPrES58Atef1P4bDytrIE
cKsU70z9fNmxSrmrOLwq+f5a8opKdF3A1I42hECtAjJcSNsb8N6M4Gv0ew9UHMXuR8iqh+nAQjmf
5stPKYPNF3VfENI5r3VDao8g5u7QFWpNU9L7C5GHkxNOnHJTyaBjtpnascl9Mq6XWxNHr/xcMhGc
ISPCIFJlrP2rVpLq0p+csFvy/tchmO7eMTH6Y0lv5fz4xFtma8uf3/DPaHJ4XIWb8Taa8Jfw3Yn9
OZ6xJuq7UAmlfGcHMjAyZER1aNm9TUj9EyLpNA==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b724Tyg5eV62CFijwGi+52uhm0TFl9f/nlHBtALLjLU=</DigestValue>
      </Reference>
      <Reference URI="/xl/comments1.xml?ContentType=application/vnd.openxmlformats-officedocument.spreadsheetml.comments+xml">
        <DigestMethod Algorithm="http://www.w3.org/2001/04/xmlenc#sha256"/>
        <DigestValue>hzgi6e6GJrilKbUYEh/Qr0P6dhhRCj9Ivbt29UG6ZPI=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vY+dB+gVIA8+2tXiwMF18g5jUJZgSDzONK1shsGQ/G0=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neEJT6Xojn39qPyhWoWqDWH5UsgCnn2neZWNYqq1mrU=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jDBoa7CPYPTHB9hI4zl5MAz+X0dzRX1CttWWadxvqJc=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wIj+bRmr0osTg8eM2CXIo3e/224pACYzm8noGDq7rCc=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2025-09-15T07:38:30Z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2025-09-15T07:38:30Z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2024-12-09T04:11:50Z</cp:lastPrinted>
  <dcterms:created xsi:type="dcterms:W3CDTF">2014-09-25T08:23:57Z</dcterms:created>
  <dcterms:modified xsi:type="dcterms:W3CDTF">2025-09-15T03:52:41Z</dcterms:modified>
</cp:coreProperties>
</file>