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20" i="27" s="1"/>
  <c r="F19" i="27" l="1"/>
  <c r="F18" i="27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<sst xmlns="http://schemas.openxmlformats.org/spreadsheetml/2006/main" count="1392" uniqueCount="601">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</sst>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9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22" zoomScaleNormal="100" workbookViewId="0">
      <selection activeCell="G48" sqref="G48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39" t="s">
        <v>563</v>
      </c>
      <c r="D1" s="339"/>
      <c r="E1" s="339"/>
      <c r="F1" s="339"/>
      <c r="G1" s="339"/>
      <c r="H1" s="339"/>
    </row>
    <row r="2" spans="3:8" ht="15.75" customHeight="1">
      <c r="C2" s="363" t="s">
        <v>564</v>
      </c>
      <c r="D2" s="363"/>
      <c r="E2" s="363"/>
      <c r="F2" s="363"/>
      <c r="G2" s="363"/>
      <c r="H2" s="363"/>
    </row>
    <row r="3" spans="3:8" ht="19.5" customHeight="1">
      <c r="C3" s="364" t="s">
        <v>582</v>
      </c>
      <c r="D3" s="364"/>
      <c r="E3" s="364"/>
      <c r="F3" s="364"/>
      <c r="G3" s="364"/>
      <c r="H3" s="364"/>
    </row>
    <row r="4" spans="3:8" ht="18" customHeight="1">
      <c r="C4" s="365" t="s">
        <v>565</v>
      </c>
      <c r="D4" s="365"/>
      <c r="E4" s="365"/>
      <c r="F4" s="365"/>
      <c r="G4" s="365"/>
      <c r="H4" s="365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39" t="s">
        <v>566</v>
      </c>
      <c r="D6" s="339"/>
      <c r="E6" s="339"/>
      <c r="F6" s="339"/>
      <c r="G6" s="339"/>
      <c r="H6" s="339"/>
    </row>
    <row r="7" spans="3:8" ht="15.75" customHeight="1">
      <c r="C7" s="339" t="s">
        <v>567</v>
      </c>
      <c r="D7" s="339"/>
      <c r="E7" s="339"/>
      <c r="F7" s="339"/>
      <c r="G7" s="339"/>
      <c r="H7" s="339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58" t="s">
        <v>572</v>
      </c>
      <c r="D18" s="358"/>
      <c r="E18" s="358"/>
      <c r="F18" s="161" t="str">
        <f>"Từ ngày "&amp;TEXT(H25+1,"dd/mm/yyyy")&amp;" đến "&amp;TEXT(G25,"dd/mm/yyyy")</f>
        <v>Từ ngày 08/09/2025 đến 14/09/2025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08/09/2025 to 14/09/2025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G25+1</f>
        <v>45915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45915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66" t="s">
        <v>531</v>
      </c>
      <c r="D23" s="367"/>
      <c r="E23" s="368" t="s">
        <v>541</v>
      </c>
      <c r="F23" s="367"/>
      <c r="G23" s="275" t="s">
        <v>542</v>
      </c>
      <c r="H23" s="276" t="s">
        <v>560</v>
      </c>
      <c r="J23" s="178"/>
      <c r="M23" s="181"/>
    </row>
    <row r="24" spans="3:13" ht="15.75" customHeight="1">
      <c r="C24" s="369" t="s">
        <v>27</v>
      </c>
      <c r="D24" s="370"/>
      <c r="E24" s="371" t="s">
        <v>330</v>
      </c>
      <c r="F24" s="372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45914</v>
      </c>
      <c r="H25" s="186">
        <v>45907</v>
      </c>
      <c r="I25" s="187"/>
      <c r="J25" s="178"/>
      <c r="M25" s="181"/>
    </row>
    <row r="26" spans="3:13" ht="15.75" customHeight="1">
      <c r="C26" s="361" t="s">
        <v>574</v>
      </c>
      <c r="D26" s="362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54">
        <v>1</v>
      </c>
      <c r="D28" s="355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56">
        <v>1.1000000000000001</v>
      </c>
      <c r="D30" s="357"/>
      <c r="E30" s="203" t="s">
        <v>584</v>
      </c>
      <c r="F30" s="204"/>
      <c r="G30" s="162">
        <f>H34</f>
        <v>379108720791</v>
      </c>
      <c r="H30" s="162">
        <v>381521768173</v>
      </c>
      <c r="I30" s="205"/>
      <c r="J30" s="206"/>
      <c r="K30" s="205"/>
      <c r="L30" s="205"/>
      <c r="M30" s="181"/>
    </row>
    <row r="31" spans="3:13" ht="15.75" customHeight="1">
      <c r="C31" s="359">
        <v>1.2</v>
      </c>
      <c r="D31" s="360"/>
      <c r="E31" s="207" t="s">
        <v>585</v>
      </c>
      <c r="F31" s="208"/>
      <c r="G31" s="252">
        <f>H35</f>
        <v>16169.43</v>
      </c>
      <c r="H31" s="252">
        <v>16515.189999999999</v>
      </c>
      <c r="I31" s="205"/>
      <c r="J31" s="206"/>
      <c r="K31" s="205"/>
      <c r="L31" s="205"/>
      <c r="M31" s="181"/>
    </row>
    <row r="32" spans="3:13" ht="15.75" customHeight="1">
      <c r="C32" s="354">
        <v>2</v>
      </c>
      <c r="D32" s="355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56">
        <v>2.1</v>
      </c>
      <c r="D34" s="357"/>
      <c r="E34" s="203" t="s">
        <v>586</v>
      </c>
      <c r="F34" s="204"/>
      <c r="G34" s="162">
        <v>442665596716</v>
      </c>
      <c r="H34" s="162">
        <v>379108720791</v>
      </c>
      <c r="I34" s="205"/>
      <c r="J34" s="206"/>
      <c r="K34" s="205"/>
      <c r="L34" s="205"/>
      <c r="M34" s="211"/>
    </row>
    <row r="35" spans="3:13" ht="15.75" customHeight="1">
      <c r="C35" s="359">
        <v>2.2000000000000002</v>
      </c>
      <c r="D35" s="360"/>
      <c r="E35" s="212" t="s">
        <v>587</v>
      </c>
      <c r="F35" s="202"/>
      <c r="G35" s="252">
        <v>15889.51</v>
      </c>
      <c r="H35" s="252">
        <v>16169.43</v>
      </c>
      <c r="I35" s="205"/>
      <c r="J35" s="206"/>
      <c r="K35" s="205"/>
      <c r="L35" s="205"/>
    </row>
    <row r="36" spans="3:13" ht="15.75" customHeight="1">
      <c r="C36" s="341">
        <v>3</v>
      </c>
      <c r="D36" s="342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63556875925</v>
      </c>
      <c r="H37" s="293">
        <v>-2413047382</v>
      </c>
      <c r="I37" s="205"/>
      <c r="J37" s="206"/>
      <c r="K37" s="205"/>
      <c r="L37" s="205"/>
    </row>
    <row r="38" spans="3:13" ht="15.75" customHeight="1">
      <c r="C38" s="343">
        <v>3.1</v>
      </c>
      <c r="D38" s="344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-6343450591</v>
      </c>
      <c r="H39" s="293">
        <v>-8058864558</v>
      </c>
      <c r="I39" s="205"/>
      <c r="J39" s="206"/>
      <c r="K39" s="205"/>
      <c r="L39" s="205"/>
    </row>
    <row r="40" spans="3:13" ht="15.75" customHeight="1">
      <c r="C40" s="345">
        <v>3.2</v>
      </c>
      <c r="D40" s="346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69900326516</v>
      </c>
      <c r="H41" s="293">
        <v>5645817176</v>
      </c>
      <c r="I41" s="205"/>
      <c r="J41" s="270"/>
      <c r="K41" s="205"/>
      <c r="L41" s="205"/>
    </row>
    <row r="42" spans="3:13" ht="15.75" customHeight="1">
      <c r="C42" s="345">
        <v>3.3</v>
      </c>
      <c r="D42" s="346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41">
        <v>4</v>
      </c>
      <c r="D44" s="347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-1.7311680127252482E-2</v>
      </c>
      <c r="H45" s="259">
        <v>-2.0935877819146964E-2</v>
      </c>
      <c r="I45" s="195"/>
      <c r="J45" s="206"/>
      <c r="K45" s="205"/>
      <c r="L45" s="205"/>
    </row>
    <row r="46" spans="3:13" ht="15.75" customHeight="1">
      <c r="C46" s="341">
        <v>5</v>
      </c>
      <c r="D46" s="347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52">
        <v>5.0999999999999996</v>
      </c>
      <c r="D48" s="353"/>
      <c r="E48" s="234" t="s">
        <v>588</v>
      </c>
      <c r="F48" s="204"/>
      <c r="G48" s="295">
        <v>442665596716</v>
      </c>
      <c r="H48" s="295">
        <v>392003251996</v>
      </c>
      <c r="I48" s="205"/>
      <c r="J48" s="206"/>
      <c r="K48" s="205"/>
      <c r="L48" s="205"/>
    </row>
    <row r="49" spans="3:12" ht="15.75" customHeight="1">
      <c r="C49" s="352">
        <v>5.2</v>
      </c>
      <c r="D49" s="353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50">
        <v>6</v>
      </c>
      <c r="D50" s="351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52">
        <v>6.1</v>
      </c>
      <c r="D51" s="353">
        <v>6.1</v>
      </c>
      <c r="E51" s="239" t="s">
        <v>596</v>
      </c>
      <c r="F51" s="240"/>
      <c r="G51" s="294">
        <v>136709.97</v>
      </c>
      <c r="H51" s="294">
        <v>83140.600000000006</v>
      </c>
      <c r="I51" s="269"/>
      <c r="J51" s="206"/>
      <c r="K51" s="205"/>
      <c r="L51" s="205"/>
    </row>
    <row r="52" spans="3:12" ht="15.75" customHeight="1">
      <c r="C52" s="352">
        <v>6.2</v>
      </c>
      <c r="D52" s="353"/>
      <c r="E52" s="203" t="s">
        <v>590</v>
      </c>
      <c r="F52" s="234"/>
      <c r="G52" s="264">
        <f>G51*G35</f>
        <v>2172254435.4147</v>
      </c>
      <c r="H52" s="264">
        <v>1344336111.858</v>
      </c>
      <c r="I52" s="268"/>
      <c r="J52" s="206"/>
      <c r="K52" s="205"/>
      <c r="L52" s="205"/>
    </row>
    <row r="53" spans="3:12" ht="15.75" customHeight="1" thickBot="1">
      <c r="C53" s="348">
        <v>6.2</v>
      </c>
      <c r="D53" s="349">
        <v>6.3</v>
      </c>
      <c r="E53" s="241" t="s">
        <v>594</v>
      </c>
      <c r="F53" s="241"/>
      <c r="G53" s="265">
        <f>G52/G34</f>
        <v>4.9072131458373722E-3</v>
      </c>
      <c r="H53" s="265">
        <v>3.5460437550818651E-3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73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75" t="s">
        <v>598</v>
      </c>
      <c r="H65" s="375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74"/>
      <c r="H69" s="374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G56:H56"/>
    <mergeCell ref="G68:H68"/>
    <mergeCell ref="G69:H69"/>
    <mergeCell ref="C40:D40"/>
    <mergeCell ref="C35:D35"/>
    <mergeCell ref="G65:H65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ddWjoTnWgmS9h0YtrPQ813GqBcY=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D8HlZQYOMeHRMrCexzi5KlkJ80w=</DigestValue>
    </Reference>
  </SignedInfo>
  <SignatureValue>Gky9uipezj62W6vcumNnaUKmyVNLGN3PRcAi+6SL0/PZPiS9CuAp5TMboixzrGz16E6dDKxlJ/DQ
ClUncm9SlrHoG0tJNTvFBfdTRCAulKcOlZDNxl+5FdtxJEDpAOoQ3acKy6VG9IkXc3+1XQTZcdF/
sbn63Zrk5XxNY1/Dd2OClfXP0aMDJYj+vFc9xQtJF41Jo9/YkIdmZCYPw+CKWfmjdk06i/pHHDtE
FSKrmDors1tizzIllg0SsVaRGqZ5c0Ho4lnh/yK9mT6mUXhxDIPTTkMEMHSSHr1KU8fpEngffVrK
V71I13vkonIH+CwL4XOTD4FbOpFoKxzpGq2BPQ==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3pBLknVonXv3/Xs0f2P6hoLYlRg=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3Cn6Sab8o5UlOC3kAPizMHzD1sQ=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+u2IErpt1va9/y344L6Q6+6H+c0=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workbook.xml?ContentType=application/vnd.openxmlformats-officedocument.spreadsheetml.sheet.main+xml">
        <DigestMethod Algorithm="http://www.w3.org/2000/09/xmldsig#sha1"/>
        <DigestValue>iuI9NOCkHOSIGa5H5Zb7ASwtD50=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2025-09-15T07:20:13Z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2025-09-15T07:20:13Z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uXkD0pP8T5F0lkha2zn0DrOf1DjA2Sk0tLxY/nU0aUs=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nbHJBcPv504wlHh/dAZH8NQ8PVj4teVeely4ilUwg5c=</DigestValue>
    </Reference>
  </SignedInfo>
  <SignatureValue>xrq50kCOfTiqcUJ4pajkEg4WWuONgZ+k5ll8Ya4/XsM9pemf1WZV/nNdR+Qujiz405mB2Jbbqe6P
mxk3UpUitj1+h8sfLAfvNXTGnxiiBPv7pZ+SMnppDBtGkRURQiHu1LzDLUU+3njfkIlH89grHens
QntoT7jU0wgFdofL04i937BxDDcf1lFTw0sj4JjZ7XuSo+dY8jraU6QunuOOe0Lr5Z8G0fAUwMH5
O7mVo6F2NtnVByvioMGfrPWzL+W/kJ7riH6EFmplHLkJwWo6fnQDRY6+djY9FNyuG5YOvBGh1IWc
uh96WkLMN4NsSZ7X2M7C1FvdtcFc9ZqX6OvW8w==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I34n1pyTlPIVF26Ki7z9kzhcT7AS/B4KbIO/9fxt29Q=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/nKGaeGf/3nVMQb3gywZbJUNRccjTdX+ea7z4eSK9LY=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4EI+ZyTJ8DC5q4uocCZ5KeyVoINmK9DXFqJbQHUlGcE=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HjvlDjrnTkc02K+XNVRPXZ5ACWzRTl1G8vvHa+v1vlc=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2025-09-15T07:41:53Z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2025-09-15T07:41:53Z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2025-09-15T06:57:38Z</dcterms:modified>
</cp:coreProperties>
</file>