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BAO CAO DINH KY\NAM 2025\2. BAO CAO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53" i="27" s="1"/>
  <c r="E25" i="27" l="1"/>
  <c r="D20" i="27" s="1"/>
  <c r="E31" i="27" l="1"/>
  <c r="E45" i="27" s="1"/>
  <c r="E30" i="27"/>
  <c r="E37" i="27" s="1"/>
  <c r="E39" i="27" s="1"/>
  <c r="D19" i="27" l="1"/>
  <c r="D18" i="27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<sst xmlns="http://schemas.openxmlformats.org/spreadsheetml/2006/main" count="1388" uniqueCount="595">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</sst>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46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4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171" fontId="11" fillId="0" borderId="19" xfId="64" applyNumberFormat="1" applyFont="1" applyFill="1" applyBorder="1" applyAlignment="1">
      <alignment wrapText="1"/>
    </xf>
    <xf numFmtId="171" fontId="11" fillId="0" borderId="60" xfId="64" applyNumberFormat="1" applyFont="1" applyFill="1" applyBorder="1" applyAlignment="1">
      <alignment horizontal="right"/>
    </xf>
    <xf numFmtId="171" fontId="11" fillId="0" borderId="60" xfId="64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3" zoomScale="93" zoomScaleNormal="93" workbookViewId="0">
      <selection activeCell="E48" sqref="E48:E49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5.42578125" style="167" customWidth="1"/>
    <col min="5" max="5" width="27.7109375" style="167" customWidth="1"/>
    <col min="6" max="6" width="28.5703125" style="167" customWidth="1"/>
    <col min="7" max="7" width="21.42578125" style="167" customWidth="1"/>
    <col min="8" max="8" width="11.85546875" style="167" bestFit="1" customWidth="1"/>
    <col min="9" max="9" width="19" style="167" bestFit="1" customWidth="1"/>
    <col min="10" max="16384" width="9.140625" style="167"/>
  </cols>
  <sheetData>
    <row r="1" spans="1:6" ht="24" customHeight="1">
      <c r="A1" s="343" t="s">
        <v>561</v>
      </c>
      <c r="B1" s="343"/>
      <c r="C1" s="343"/>
      <c r="D1" s="343"/>
      <c r="E1" s="343"/>
      <c r="F1" s="343"/>
    </row>
    <row r="2" spans="1:6" ht="15.75" customHeight="1">
      <c r="A2" s="367" t="s">
        <v>562</v>
      </c>
      <c r="B2" s="367"/>
      <c r="C2" s="367"/>
      <c r="D2" s="367"/>
      <c r="E2" s="367"/>
      <c r="F2" s="367"/>
    </row>
    <row r="3" spans="1:6" ht="19.5" customHeight="1">
      <c r="A3" s="368" t="s">
        <v>580</v>
      </c>
      <c r="B3" s="368"/>
      <c r="C3" s="368"/>
      <c r="D3" s="368"/>
      <c r="E3" s="368"/>
      <c r="F3" s="368"/>
    </row>
    <row r="4" spans="1:6" ht="18" customHeight="1">
      <c r="A4" s="369" t="s">
        <v>563</v>
      </c>
      <c r="B4" s="369"/>
      <c r="C4" s="369"/>
      <c r="D4" s="369"/>
      <c r="E4" s="369"/>
      <c r="F4" s="369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3" t="s">
        <v>564</v>
      </c>
      <c r="B6" s="343"/>
      <c r="C6" s="343"/>
      <c r="D6" s="343"/>
      <c r="E6" s="343"/>
      <c r="F6" s="343"/>
    </row>
    <row r="7" spans="1:6" ht="15.75" customHeight="1">
      <c r="A7" s="343" t="s">
        <v>565</v>
      </c>
      <c r="B7" s="343"/>
      <c r="C7" s="343"/>
      <c r="D7" s="343"/>
      <c r="E7" s="343"/>
      <c r="F7" s="343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590</v>
      </c>
    </row>
    <row r="17" spans="1:9" ht="15.75" customHeight="1">
      <c r="A17" s="172"/>
      <c r="B17" s="173" t="s">
        <v>539</v>
      </c>
      <c r="C17" s="172"/>
      <c r="D17" s="173" t="s">
        <v>591</v>
      </c>
    </row>
    <row r="18" spans="1:9" s="174" customFormat="1" ht="15.75" customHeight="1">
      <c r="A18" s="362" t="s">
        <v>570</v>
      </c>
      <c r="B18" s="362"/>
      <c r="C18" s="362"/>
      <c r="D18" s="161" t="str">
        <f>"Từ ngày "&amp;TEXT(F25+1,"dd/mm/yyyy")&amp;" đến "&amp;TEXT(E25,"dd/mm/yyyy")</f>
        <v>Từ ngày 08/09/2025 đến 14/09/2025</v>
      </c>
      <c r="G18" s="175"/>
    </row>
    <row r="19" spans="1:9" ht="15.75" customHeight="1">
      <c r="A19" s="176"/>
      <c r="B19" s="296" t="s">
        <v>571</v>
      </c>
      <c r="C19" s="297"/>
      <c r="D19" s="298" t="str">
        <f>"From "&amp;TEXT(F25+1,"dd/mm/yyyy")&amp;" to "&amp;TEXT(E25,"dd/mm/yyyy")</f>
        <v>From 08/09/2025 to 14/09/2025</v>
      </c>
      <c r="E19" s="187"/>
      <c r="F19" s="187"/>
      <c r="G19" s="299"/>
    </row>
    <row r="20" spans="1:9" ht="15.75" customHeight="1">
      <c r="A20" s="177">
        <v>5</v>
      </c>
      <c r="B20" s="300" t="s">
        <v>578</v>
      </c>
      <c r="C20" s="300"/>
      <c r="D20" s="301">
        <f>E25+1</f>
        <v>45915</v>
      </c>
      <c r="E20" s="302"/>
      <c r="F20" s="302"/>
      <c r="G20" s="299"/>
    </row>
    <row r="21" spans="1:9" ht="15.75" customHeight="1">
      <c r="A21" s="176"/>
      <c r="B21" s="296" t="s">
        <v>579</v>
      </c>
      <c r="C21" s="297"/>
      <c r="D21" s="303">
        <f>D20</f>
        <v>45915</v>
      </c>
      <c r="E21" s="304"/>
      <c r="F21" s="304"/>
      <c r="G21" s="304"/>
    </row>
    <row r="22" spans="1:9" ht="15.75" customHeight="1" thickBot="1">
      <c r="A22" s="177"/>
      <c r="B22" s="177"/>
      <c r="C22" s="177"/>
      <c r="D22" s="177"/>
      <c r="E22" s="177"/>
      <c r="F22" s="178" t="s">
        <v>540</v>
      </c>
    </row>
    <row r="23" spans="1:9" ht="15.75" customHeight="1">
      <c r="A23" s="370" t="s">
        <v>531</v>
      </c>
      <c r="B23" s="371"/>
      <c r="C23" s="372" t="s">
        <v>541</v>
      </c>
      <c r="D23" s="371"/>
      <c r="E23" s="179" t="s">
        <v>542</v>
      </c>
      <c r="F23" s="266" t="s">
        <v>542</v>
      </c>
      <c r="I23" s="180"/>
    </row>
    <row r="24" spans="1:9" ht="15.75" customHeight="1">
      <c r="A24" s="373" t="s">
        <v>27</v>
      </c>
      <c r="B24" s="374"/>
      <c r="C24" s="375" t="s">
        <v>330</v>
      </c>
      <c r="D24" s="376"/>
      <c r="E24" s="181" t="s">
        <v>543</v>
      </c>
      <c r="F24" s="267" t="s">
        <v>543</v>
      </c>
      <c r="I24" s="180"/>
    </row>
    <row r="25" spans="1:9" ht="15.75" customHeight="1">
      <c r="A25" s="182"/>
      <c r="B25" s="183"/>
      <c r="C25" s="184"/>
      <c r="D25" s="184"/>
      <c r="E25" s="185">
        <f>F25+7</f>
        <v>45914</v>
      </c>
      <c r="F25" s="186">
        <v>45907</v>
      </c>
      <c r="G25" s="187"/>
      <c r="I25" s="180"/>
    </row>
    <row r="26" spans="1:9" ht="15.75" customHeight="1">
      <c r="A26" s="365" t="s">
        <v>572</v>
      </c>
      <c r="B26" s="366"/>
      <c r="C26" s="188" t="s">
        <v>544</v>
      </c>
      <c r="D26" s="188"/>
      <c r="E26" s="189"/>
      <c r="F26" s="268"/>
      <c r="I26" s="190"/>
    </row>
    <row r="27" spans="1:9" ht="15.75" customHeight="1">
      <c r="A27" s="191"/>
      <c r="B27" s="192"/>
      <c r="C27" s="193" t="s">
        <v>545</v>
      </c>
      <c r="D27" s="194"/>
      <c r="E27" s="290"/>
      <c r="F27" s="271"/>
      <c r="I27" s="190"/>
    </row>
    <row r="28" spans="1:9" ht="15.75" customHeight="1">
      <c r="A28" s="358">
        <v>1</v>
      </c>
      <c r="B28" s="359"/>
      <c r="C28" s="196" t="s">
        <v>546</v>
      </c>
      <c r="D28" s="197"/>
      <c r="E28" s="291"/>
      <c r="F28" s="292"/>
      <c r="I28" s="190"/>
    </row>
    <row r="29" spans="1:9" ht="15.75" customHeight="1">
      <c r="A29" s="198"/>
      <c r="B29" s="199"/>
      <c r="C29" s="200" t="s">
        <v>547</v>
      </c>
      <c r="D29" s="201"/>
      <c r="E29" s="270"/>
      <c r="F29" s="271"/>
      <c r="I29" s="190"/>
    </row>
    <row r="30" spans="1:9" ht="15.75" customHeight="1">
      <c r="A30" s="360">
        <v>1.1000000000000001</v>
      </c>
      <c r="B30" s="361"/>
      <c r="C30" s="202" t="s">
        <v>582</v>
      </c>
      <c r="D30" s="203"/>
      <c r="E30" s="162">
        <f>F34</f>
        <v>107697919344</v>
      </c>
      <c r="F30" s="276">
        <v>108447728678</v>
      </c>
      <c r="G30" s="204"/>
      <c r="H30" s="204"/>
      <c r="I30" s="180"/>
    </row>
    <row r="31" spans="1:9" ht="15.75" customHeight="1">
      <c r="A31" s="363">
        <v>1.2</v>
      </c>
      <c r="B31" s="364"/>
      <c r="C31" s="205" t="s">
        <v>583</v>
      </c>
      <c r="D31" s="206"/>
      <c r="E31" s="254">
        <f>F35</f>
        <v>15084.74</v>
      </c>
      <c r="F31" s="277">
        <v>15223.19</v>
      </c>
      <c r="G31" s="204"/>
      <c r="H31" s="204"/>
      <c r="I31" s="180"/>
    </row>
    <row r="32" spans="1:9" ht="15.75" customHeight="1">
      <c r="A32" s="358">
        <v>2</v>
      </c>
      <c r="B32" s="359"/>
      <c r="C32" s="196" t="s">
        <v>548</v>
      </c>
      <c r="D32" s="197"/>
      <c r="E32" s="255"/>
      <c r="F32" s="278"/>
      <c r="G32" s="204"/>
      <c r="H32" s="204"/>
      <c r="I32" s="180"/>
    </row>
    <row r="33" spans="1:9" ht="15.75" customHeight="1">
      <c r="A33" s="207"/>
      <c r="B33" s="208"/>
      <c r="C33" s="205" t="s">
        <v>549</v>
      </c>
      <c r="D33" s="201"/>
      <c r="E33" s="256"/>
      <c r="F33" s="279"/>
      <c r="G33" s="204"/>
      <c r="H33" s="204"/>
      <c r="I33" s="180"/>
    </row>
    <row r="34" spans="1:9" ht="15.75" customHeight="1">
      <c r="A34" s="360">
        <v>2.1</v>
      </c>
      <c r="B34" s="361"/>
      <c r="C34" s="202" t="s">
        <v>584</v>
      </c>
      <c r="D34" s="203"/>
      <c r="E34" s="162">
        <v>115337886145</v>
      </c>
      <c r="F34" s="276">
        <v>107697919344</v>
      </c>
      <c r="G34" s="204"/>
      <c r="H34" s="204"/>
      <c r="I34" s="209"/>
    </row>
    <row r="35" spans="1:9" ht="15.75" customHeight="1">
      <c r="A35" s="363">
        <v>2.2000000000000002</v>
      </c>
      <c r="B35" s="364"/>
      <c r="C35" s="210" t="s">
        <v>585</v>
      </c>
      <c r="D35" s="201"/>
      <c r="E35" s="254">
        <v>14962.53</v>
      </c>
      <c r="F35" s="277">
        <v>15084.74</v>
      </c>
      <c r="G35" s="204"/>
      <c r="H35" s="204"/>
    </row>
    <row r="36" spans="1:9" ht="15.75" customHeight="1">
      <c r="A36" s="345">
        <v>3</v>
      </c>
      <c r="B36" s="346"/>
      <c r="C36" s="211" t="s">
        <v>574</v>
      </c>
      <c r="D36" s="212"/>
      <c r="E36" s="257"/>
      <c r="F36" s="280"/>
      <c r="G36" s="204"/>
      <c r="H36" s="204"/>
    </row>
    <row r="37" spans="1:9" ht="15.75" customHeight="1">
      <c r="A37" s="213"/>
      <c r="B37" s="214"/>
      <c r="C37" s="215" t="s">
        <v>575</v>
      </c>
      <c r="D37" s="216"/>
      <c r="E37" s="269">
        <f>E34-E30</f>
        <v>7639966801</v>
      </c>
      <c r="F37" s="281">
        <v>-749809334</v>
      </c>
      <c r="G37" s="204"/>
      <c r="H37" s="204"/>
    </row>
    <row r="38" spans="1:9" ht="15.75" customHeight="1">
      <c r="A38" s="347">
        <v>3.1</v>
      </c>
      <c r="B38" s="348"/>
      <c r="C38" s="217" t="s">
        <v>550</v>
      </c>
      <c r="D38" s="218"/>
      <c r="E38" s="257"/>
      <c r="F38" s="280"/>
      <c r="G38" s="204"/>
      <c r="H38" s="204"/>
    </row>
    <row r="39" spans="1:9" ht="15.75" customHeight="1">
      <c r="A39" s="219"/>
      <c r="B39" s="220"/>
      <c r="C39" s="215" t="s">
        <v>551</v>
      </c>
      <c r="D39" s="221"/>
      <c r="E39" s="258">
        <f>E37-E41</f>
        <v>-905794908</v>
      </c>
      <c r="F39" s="282">
        <v>-981076251</v>
      </c>
      <c r="G39" s="204"/>
      <c r="H39" s="204"/>
    </row>
    <row r="40" spans="1:9" ht="15.75" customHeight="1">
      <c r="A40" s="349">
        <v>3.2</v>
      </c>
      <c r="B40" s="350"/>
      <c r="C40" s="222" t="s">
        <v>581</v>
      </c>
      <c r="D40" s="223"/>
      <c r="E40" s="259"/>
      <c r="F40" s="283"/>
      <c r="G40" s="204"/>
      <c r="H40" s="204"/>
    </row>
    <row r="41" spans="1:9" ht="15.75" customHeight="1">
      <c r="A41" s="224"/>
      <c r="B41" s="225"/>
      <c r="C41" s="166" t="s">
        <v>577</v>
      </c>
      <c r="D41" s="221"/>
      <c r="E41" s="281">
        <v>8545761709</v>
      </c>
      <c r="F41" s="281">
        <v>231266917</v>
      </c>
      <c r="G41" s="204"/>
      <c r="H41" s="204"/>
    </row>
    <row r="42" spans="1:9" ht="15.75" customHeight="1">
      <c r="A42" s="349">
        <v>3.3</v>
      </c>
      <c r="B42" s="350"/>
      <c r="C42" s="217" t="s">
        <v>552</v>
      </c>
      <c r="D42" s="218"/>
      <c r="E42" s="260"/>
      <c r="F42" s="284"/>
      <c r="G42" s="204"/>
      <c r="H42" s="204"/>
    </row>
    <row r="43" spans="1:9" ht="15.75" customHeight="1">
      <c r="A43" s="219"/>
      <c r="B43" s="226"/>
      <c r="C43" s="166" t="s">
        <v>553</v>
      </c>
      <c r="D43" s="221"/>
      <c r="E43" s="261"/>
      <c r="F43" s="285"/>
      <c r="G43" s="204"/>
      <c r="H43" s="204"/>
    </row>
    <row r="44" spans="1:9" ht="15.75" customHeight="1">
      <c r="A44" s="345">
        <v>4</v>
      </c>
      <c r="B44" s="351">
        <v>4</v>
      </c>
      <c r="C44" s="227" t="s">
        <v>573</v>
      </c>
      <c r="D44" s="218"/>
      <c r="E44" s="262"/>
      <c r="F44" s="286"/>
      <c r="G44" s="204"/>
      <c r="H44" s="204"/>
    </row>
    <row r="45" spans="1:9" ht="15.75" customHeight="1">
      <c r="A45" s="228"/>
      <c r="B45" s="229"/>
      <c r="C45" s="166" t="s">
        <v>576</v>
      </c>
      <c r="D45" s="221"/>
      <c r="E45" s="263">
        <f>E35/E31-1</f>
        <v>-8.1015648927326156E-3</v>
      </c>
      <c r="F45" s="287">
        <v>-9.0946772654089125E-3</v>
      </c>
      <c r="G45" s="195"/>
      <c r="H45" s="204"/>
    </row>
    <row r="46" spans="1:9" ht="15.75" customHeight="1">
      <c r="A46" s="345">
        <v>5</v>
      </c>
      <c r="B46" s="351"/>
      <c r="C46" s="230" t="s">
        <v>554</v>
      </c>
      <c r="D46" s="231"/>
      <c r="E46" s="264"/>
      <c r="F46" s="288"/>
      <c r="G46" s="204"/>
      <c r="H46" s="204"/>
    </row>
    <row r="47" spans="1:9" ht="15.75" customHeight="1">
      <c r="A47" s="213"/>
      <c r="B47" s="214"/>
      <c r="C47" s="232" t="s">
        <v>555</v>
      </c>
      <c r="D47" s="233"/>
      <c r="E47" s="265"/>
      <c r="F47" s="289"/>
      <c r="G47" s="204"/>
      <c r="H47" s="204"/>
    </row>
    <row r="48" spans="1:9" ht="15.75" customHeight="1">
      <c r="A48" s="356">
        <v>5.0999999999999996</v>
      </c>
      <c r="B48" s="357"/>
      <c r="C48" s="234" t="s">
        <v>586</v>
      </c>
      <c r="D48" s="203"/>
      <c r="E48" s="305">
        <v>186700102492</v>
      </c>
      <c r="F48" s="306">
        <v>186700102492</v>
      </c>
      <c r="H48" s="204"/>
    </row>
    <row r="49" spans="1:8" ht="15.75" customHeight="1">
      <c r="A49" s="356">
        <v>5.2</v>
      </c>
      <c r="B49" s="357"/>
      <c r="C49" s="235" t="s">
        <v>587</v>
      </c>
      <c r="D49" s="236"/>
      <c r="E49" s="305">
        <v>101112382741</v>
      </c>
      <c r="F49" s="307">
        <v>101112382741</v>
      </c>
      <c r="G49" s="204"/>
      <c r="H49" s="204"/>
    </row>
    <row r="50" spans="1:8" ht="15.75" customHeight="1">
      <c r="A50" s="354">
        <v>6</v>
      </c>
      <c r="B50" s="355"/>
      <c r="C50" s="237" t="s">
        <v>592</v>
      </c>
      <c r="D50" s="238"/>
      <c r="E50" s="272"/>
      <c r="F50" s="273"/>
      <c r="G50" s="204"/>
      <c r="H50" s="204"/>
    </row>
    <row r="51" spans="1:8" ht="15.75" customHeight="1">
      <c r="A51" s="356">
        <v>6.1</v>
      </c>
      <c r="B51" s="357">
        <v>6.1</v>
      </c>
      <c r="C51" s="239" t="s">
        <v>594</v>
      </c>
      <c r="D51" s="240"/>
      <c r="E51" s="274">
        <v>38267.25</v>
      </c>
      <c r="F51" s="274">
        <v>38267.25</v>
      </c>
      <c r="G51" s="294"/>
      <c r="H51" s="204"/>
    </row>
    <row r="52" spans="1:8" ht="15.75" customHeight="1">
      <c r="A52" s="356">
        <v>6.2</v>
      </c>
      <c r="B52" s="357"/>
      <c r="C52" s="202" t="s">
        <v>588</v>
      </c>
      <c r="D52" s="234"/>
      <c r="E52" s="295">
        <f>E35*E51</f>
        <v>572574876.14250004</v>
      </c>
      <c r="F52" s="274">
        <v>577251516.76499999</v>
      </c>
      <c r="G52" s="293"/>
      <c r="H52" s="204"/>
    </row>
    <row r="53" spans="1:8" ht="15.75" customHeight="1" thickBot="1">
      <c r="A53" s="352">
        <v>6.2</v>
      </c>
      <c r="B53" s="353">
        <v>6.3</v>
      </c>
      <c r="C53" s="241" t="s">
        <v>593</v>
      </c>
      <c r="D53" s="241"/>
      <c r="E53" s="275">
        <f>E52/E34</f>
        <v>4.9643260794867763E-3</v>
      </c>
      <c r="F53" s="275">
        <v>5.3599133602682683E-3</v>
      </c>
      <c r="G53" s="293"/>
      <c r="H53" s="204"/>
    </row>
    <row r="54" spans="1:8" ht="15.75" customHeight="1">
      <c r="A54" s="242"/>
      <c r="B54" s="242"/>
      <c r="C54" s="242"/>
      <c r="D54" s="242"/>
      <c r="E54" s="243"/>
      <c r="F54" s="243"/>
    </row>
    <row r="55" spans="1:8">
      <c r="B55" s="244"/>
      <c r="C55" s="245" t="s">
        <v>556</v>
      </c>
      <c r="D55" s="245"/>
      <c r="E55" s="344" t="s">
        <v>557</v>
      </c>
      <c r="F55" s="344"/>
    </row>
    <row r="56" spans="1:8">
      <c r="B56" s="244"/>
      <c r="C56" s="246" t="s">
        <v>589</v>
      </c>
      <c r="D56" s="245"/>
      <c r="E56" s="377" t="s">
        <v>558</v>
      </c>
      <c r="F56" s="344"/>
    </row>
    <row r="57" spans="1:8" ht="14.25" customHeight="1">
      <c r="C57" s="247"/>
      <c r="D57" s="247"/>
      <c r="E57" s="173"/>
      <c r="F57" s="173"/>
    </row>
    <row r="58" spans="1:8" ht="14.25" customHeight="1">
      <c r="A58" s="248"/>
      <c r="B58" s="248"/>
    </row>
    <row r="59" spans="1:8" ht="14.25" customHeight="1">
      <c r="A59" s="248"/>
      <c r="B59" s="248"/>
    </row>
    <row r="60" spans="1:8" ht="14.25" customHeight="1">
      <c r="A60" s="248"/>
      <c r="B60" s="248"/>
    </row>
    <row r="61" spans="1:8" ht="14.25" customHeight="1">
      <c r="A61" s="248"/>
      <c r="B61" s="248"/>
    </row>
    <row r="62" spans="1:8" ht="14.25" customHeight="1">
      <c r="A62" s="248"/>
      <c r="B62" s="248"/>
    </row>
    <row r="63" spans="1:8" ht="14.25" customHeight="1">
      <c r="A63" s="248"/>
      <c r="B63" s="248"/>
      <c r="C63" s="246"/>
      <c r="E63" s="378"/>
      <c r="F63" s="378"/>
    </row>
    <row r="64" spans="1:8" ht="14.25" customHeight="1">
      <c r="A64" s="249"/>
      <c r="B64" s="249"/>
      <c r="C64" s="250"/>
      <c r="D64" s="172"/>
      <c r="E64" s="379"/>
      <c r="F64" s="379"/>
    </row>
    <row r="65" spans="1:4" ht="16.5">
      <c r="A65" s="249"/>
      <c r="B65" s="249"/>
      <c r="C65" s="249"/>
      <c r="D65" s="249"/>
    </row>
    <row r="66" spans="1:4" ht="16.5">
      <c r="A66" s="251"/>
      <c r="B66" s="251"/>
      <c r="C66" s="251"/>
      <c r="D66" s="251"/>
    </row>
    <row r="67" spans="1:4" ht="16.5">
      <c r="A67" s="252"/>
      <c r="B67" s="252"/>
      <c r="C67" s="251"/>
      <c r="D67" s="251"/>
    </row>
    <row r="68" spans="1:4" ht="15.75">
      <c r="A68" s="253"/>
      <c r="B68" s="253"/>
    </row>
  </sheetData>
  <mergeCells count="34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l5wUsqU4SlMBH2/3bGiGjgWL5RE=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MS3+xwsc4WKH0Wmgf/i/r6aRKWw=</DigestValue>
    </Reference>
  </SignedInfo>
  <SignatureValue>E3piS5jRC8xjAPpT8vvy/rt7EdEEOxdu4PHC29Na6Gy6tqjBnQcpk+X/Hcn4Am/mCCsAZqtuIfzy
04zWYQXLPoiWxX3PRsVv3eP9/YOd85BQf/JZ7WCOsx34c1eRmcwvgvJ/6CrGuMUm1AbXvgGUZsHy
CB15B77BTFYqB+k5wpfIeNRXFdynRU0FRehciOPgGcx2aXd63JHKZcztDEbrtVZ///QrV7j+dblu
0axhGza3HqnpUtL2DKP/ZuUXXKdLFUAIK3axO18nC3Ccdm2Lk/toYjZPCbOMBLYpXRerLSG816jZ
9IimKI7thM30t3apxhsPsIAT7X+MCoHxx/38Xg==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xvtoD7YRssYsN+A+8jeq0C3y5Bk=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+lE3STkKZX/pr7jdK67Oq0AvtFM=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Hn32MsKflFmHQ4f/xjydORYGuVQ=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YhT7Gs5rZ0F9IL+Hum8CZ5aHieo=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5CytGhktgnK1/HjW+lrerTO111M=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2025-09-15T07:20:42Z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2025-09-15T07:20:42Z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sa3wpAvc9OI9yLKvZ9BLPAdDaY9zYZDD+PS2wleYZBQ=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hx/DnOhFuUs632ZS8eN63qGLRHjFou5MpweT3eJaifM=</DigestValue>
    </Reference>
  </SignedInfo>
  <SignatureValue>iCMNbxzkfi3Xs8NBa1a0rduJC1I5tXdAFryE2CHihtECF53I4Rr65FSrxLV6sDtGcgAiJeGbfIqN
Kfd4+/IM9f98UUzJzY3RgE0jdQICHW7BkpGmDQ0lVatnLo2COkcvVNBQEhfeE5Q3KOQrytFqskFr
lpiQdPaEvjucTBC0criAD9dxd7rQVvq2BB0fjwDwU0gdqTdXBu1jm3/yoRqvEe0fv2kx2OZQwOK2
j0JLfsO0p7rPgiKHfzbi44JBGySYkd3vQ9stiGFBBWURmbE/sklSsP0QogLXHbZP1dT7bPM4CGIQ
6LQhtxmhx1LcQDd9JO/Oeqb1fyGVQ118zZwlHg==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ijsCnneTgs4AQ6Vez48BBWWAeINNR4+TwnYaKzdHnR0=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Uu8xmprDU1WcHUP7lO73DAhyrwmiIasdCIXSz6Jl8+I=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lf68zyJVsvxGzMOhE0iG/JxnEN6Xp5orG+l69EPtdVk=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yAeeDOh0fPle3cVE4L0QaNUaYskCjVJSLP+j5xghEs4=</DigestValue>
      </Reference>
      <Reference URI="/xl/worksheets/sheet3.xml?ContentType=application/vnd.openxmlformats-officedocument.spreadsheetml.worksheet+xml">
        <DigestMethod Algorithm="http://www.w3.org/2001/04/xmlenc#sha256"/>
        <DigestValue>LObOZTeFts2o/FS6ZZX5jYaLTLndSzDXvgdLpCsPrDk=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3SjqIWwZn4u0PwHbFaBJmrtCMQryIXklfYRMnkEa2JA=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2025-09-15T07:43:50Z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2025-09-15T07:43:50Z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2025-08-04T04:05:59Z</cp:lastPrinted>
  <dcterms:created xsi:type="dcterms:W3CDTF">2014-09-25T08:23:57Z</dcterms:created>
  <dcterms:modified xsi:type="dcterms:W3CDTF">2025-09-15T04:03:24Z</dcterms:modified>
</cp:coreProperties>
</file>