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25" i="27" l="1"/>
  <c r="D20" i="27" s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<sst xmlns="http://schemas.openxmlformats.org/spreadsheetml/2006/main" count="1388" uniqueCount="595">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</sst>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3" zoomScale="93" zoomScaleNormal="93" workbookViewId="0">
      <selection activeCell="E48" sqref="E48:E4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43" t="s">
        <v>561</v>
      </c>
      <c r="B1" s="343"/>
      <c r="C1" s="343"/>
      <c r="D1" s="343"/>
      <c r="E1" s="343"/>
      <c r="F1" s="343"/>
    </row>
    <row r="2" spans="1:6" ht="15.75" customHeight="1">
      <c r="A2" s="367" t="s">
        <v>562</v>
      </c>
      <c r="B2" s="367"/>
      <c r="C2" s="367"/>
      <c r="D2" s="367"/>
      <c r="E2" s="367"/>
      <c r="F2" s="367"/>
    </row>
    <row r="3" spans="1:6" ht="19.5" customHeight="1">
      <c r="A3" s="368" t="s">
        <v>580</v>
      </c>
      <c r="B3" s="368"/>
      <c r="C3" s="368"/>
      <c r="D3" s="368"/>
      <c r="E3" s="368"/>
      <c r="F3" s="368"/>
    </row>
    <row r="4" spans="1:6" ht="18" customHeight="1">
      <c r="A4" s="369" t="s">
        <v>563</v>
      </c>
      <c r="B4" s="369"/>
      <c r="C4" s="369"/>
      <c r="D4" s="369"/>
      <c r="E4" s="369"/>
      <c r="F4" s="369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3" t="s">
        <v>564</v>
      </c>
      <c r="B6" s="343"/>
      <c r="C6" s="343"/>
      <c r="D6" s="343"/>
      <c r="E6" s="343"/>
      <c r="F6" s="343"/>
    </row>
    <row r="7" spans="1:6" ht="15.75" customHeight="1">
      <c r="A7" s="343" t="s">
        <v>565</v>
      </c>
      <c r="B7" s="343"/>
      <c r="C7" s="343"/>
      <c r="D7" s="343"/>
      <c r="E7" s="343"/>
      <c r="F7" s="34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62" t="s">
        <v>570</v>
      </c>
      <c r="B18" s="362"/>
      <c r="C18" s="362"/>
      <c r="D18" s="161" t="str">
        <f>"Từ ngày "&amp;TEXT(F25+1,"dd/mm/yyyy")&amp;" đến "&amp;TEXT(E25,"dd/mm/yyyy")</f>
        <v>Từ ngày 08/09/2025 đến 14/09/2025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08/09/2025 to 14/09/2025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E25+1</f>
        <v>45915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45915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70" t="s">
        <v>531</v>
      </c>
      <c r="B23" s="371"/>
      <c r="C23" s="372" t="s">
        <v>541</v>
      </c>
      <c r="D23" s="371"/>
      <c r="E23" s="179" t="s">
        <v>542</v>
      </c>
      <c r="F23" s="266" t="s">
        <v>542</v>
      </c>
      <c r="I23" s="180"/>
    </row>
    <row r="24" spans="1:9" ht="15.75" customHeight="1">
      <c r="A24" s="373" t="s">
        <v>27</v>
      </c>
      <c r="B24" s="374"/>
      <c r="C24" s="375" t="s">
        <v>330</v>
      </c>
      <c r="D24" s="376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45914</v>
      </c>
      <c r="F25" s="186">
        <v>45907</v>
      </c>
      <c r="G25" s="187"/>
      <c r="I25" s="180"/>
    </row>
    <row r="26" spans="1:9" ht="15.75" customHeight="1">
      <c r="A26" s="365" t="s">
        <v>572</v>
      </c>
      <c r="B26" s="366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8">
        <v>1</v>
      </c>
      <c r="B28" s="359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0">
        <v>1.1000000000000001</v>
      </c>
      <c r="B30" s="361"/>
      <c r="C30" s="202" t="s">
        <v>582</v>
      </c>
      <c r="D30" s="203"/>
      <c r="E30" s="162">
        <f>F34</f>
        <v>107697919344</v>
      </c>
      <c r="F30" s="276">
        <v>108447728678</v>
      </c>
      <c r="G30" s="204"/>
      <c r="H30" s="204"/>
      <c r="I30" s="180"/>
    </row>
    <row r="31" spans="1:9" ht="15.75" customHeight="1">
      <c r="A31" s="363">
        <v>1.2</v>
      </c>
      <c r="B31" s="364"/>
      <c r="C31" s="205" t="s">
        <v>583</v>
      </c>
      <c r="D31" s="206"/>
      <c r="E31" s="254">
        <f>F35</f>
        <v>15084.74</v>
      </c>
      <c r="F31" s="277">
        <v>15223.19</v>
      </c>
      <c r="G31" s="204"/>
      <c r="H31" s="204"/>
      <c r="I31" s="180"/>
    </row>
    <row r="32" spans="1:9" ht="15.75" customHeight="1">
      <c r="A32" s="358">
        <v>2</v>
      </c>
      <c r="B32" s="359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0">
        <v>2.1</v>
      </c>
      <c r="B34" s="361"/>
      <c r="C34" s="202" t="s">
        <v>584</v>
      </c>
      <c r="D34" s="203"/>
      <c r="E34" s="162">
        <v>115337886145</v>
      </c>
      <c r="F34" s="276">
        <v>107697919344</v>
      </c>
      <c r="G34" s="204"/>
      <c r="H34" s="204"/>
      <c r="I34" s="209"/>
    </row>
    <row r="35" spans="1:9" ht="15.75" customHeight="1">
      <c r="A35" s="363">
        <v>2.2000000000000002</v>
      </c>
      <c r="B35" s="364"/>
      <c r="C35" s="210" t="s">
        <v>585</v>
      </c>
      <c r="D35" s="201"/>
      <c r="E35" s="254">
        <v>14962.53</v>
      </c>
      <c r="F35" s="277">
        <v>15084.74</v>
      </c>
      <c r="G35" s="204"/>
      <c r="H35" s="204"/>
    </row>
    <row r="36" spans="1:9" ht="15.75" customHeight="1">
      <c r="A36" s="345">
        <v>3</v>
      </c>
      <c r="B36" s="346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7639966801</v>
      </c>
      <c r="F37" s="281">
        <v>-749809334</v>
      </c>
      <c r="G37" s="204"/>
      <c r="H37" s="204"/>
    </row>
    <row r="38" spans="1:9" ht="15.75" customHeight="1">
      <c r="A38" s="347">
        <v>3.1</v>
      </c>
      <c r="B38" s="348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-905794908</v>
      </c>
      <c r="F39" s="282">
        <v>-981076251</v>
      </c>
      <c r="G39" s="204"/>
      <c r="H39" s="204"/>
    </row>
    <row r="40" spans="1:9" ht="15.75" customHeight="1">
      <c r="A40" s="349">
        <v>3.2</v>
      </c>
      <c r="B40" s="350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8545761709</v>
      </c>
      <c r="F41" s="281">
        <v>231266917</v>
      </c>
      <c r="G41" s="204"/>
      <c r="H41" s="204"/>
    </row>
    <row r="42" spans="1:9" ht="15.75" customHeight="1">
      <c r="A42" s="349">
        <v>3.3</v>
      </c>
      <c r="B42" s="350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45">
        <v>4</v>
      </c>
      <c r="B44" s="351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-8.1015648927326156E-3</v>
      </c>
      <c r="F45" s="287">
        <v>-9.0946772654089125E-3</v>
      </c>
      <c r="G45" s="195"/>
      <c r="H45" s="204"/>
    </row>
    <row r="46" spans="1:9" ht="15.75" customHeight="1">
      <c r="A46" s="345">
        <v>5</v>
      </c>
      <c r="B46" s="351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56">
        <v>5.0999999999999996</v>
      </c>
      <c r="B48" s="357"/>
      <c r="C48" s="234" t="s">
        <v>586</v>
      </c>
      <c r="D48" s="203"/>
      <c r="E48" s="305">
        <v>186700102492</v>
      </c>
      <c r="F48" s="306">
        <v>186700102492</v>
      </c>
      <c r="H48" s="204"/>
    </row>
    <row r="49" spans="1:8" ht="15.75" customHeight="1">
      <c r="A49" s="356">
        <v>5.2</v>
      </c>
      <c r="B49" s="357"/>
      <c r="C49" s="235" t="s">
        <v>587</v>
      </c>
      <c r="D49" s="236"/>
      <c r="E49" s="305">
        <v>101112382741</v>
      </c>
      <c r="F49" s="307">
        <v>101112382741</v>
      </c>
      <c r="G49" s="204"/>
      <c r="H49" s="204"/>
    </row>
    <row r="50" spans="1:8" ht="15.75" customHeight="1">
      <c r="A50" s="354">
        <v>6</v>
      </c>
      <c r="B50" s="355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56">
        <v>6.1</v>
      </c>
      <c r="B51" s="357">
        <v>6.1</v>
      </c>
      <c r="C51" s="239" t="s">
        <v>594</v>
      </c>
      <c r="D51" s="240"/>
      <c r="E51" s="274">
        <v>38267.25</v>
      </c>
      <c r="F51" s="274">
        <v>38267.25</v>
      </c>
      <c r="G51" s="294"/>
      <c r="H51" s="204"/>
    </row>
    <row r="52" spans="1:8" ht="15.75" customHeight="1">
      <c r="A52" s="356">
        <v>6.2</v>
      </c>
      <c r="B52" s="357"/>
      <c r="C52" s="202" t="s">
        <v>588</v>
      </c>
      <c r="D52" s="234"/>
      <c r="E52" s="295">
        <f>E35*E51</f>
        <v>572574876.14250004</v>
      </c>
      <c r="F52" s="274">
        <v>577251516.76499999</v>
      </c>
      <c r="G52" s="293"/>
      <c r="H52" s="204"/>
    </row>
    <row r="53" spans="1:8" ht="15.75" customHeight="1" thickBot="1">
      <c r="A53" s="352">
        <v>6.2</v>
      </c>
      <c r="B53" s="353">
        <v>6.3</v>
      </c>
      <c r="C53" s="241" t="s">
        <v>593</v>
      </c>
      <c r="D53" s="241"/>
      <c r="E53" s="275">
        <f>E52/E34</f>
        <v>4.9643260794867763E-3</v>
      </c>
      <c r="F53" s="275">
        <v>5.3599133602682683E-3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77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78"/>
      <c r="F63" s="378"/>
    </row>
    <row r="64" spans="1:8" ht="14.25" customHeight="1">
      <c r="A64" s="249"/>
      <c r="B64" s="249"/>
      <c r="C64" s="250"/>
      <c r="D64" s="172"/>
      <c r="E64" s="379"/>
      <c r="F64" s="379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l5wUsqU4SlMBH2/3bGiGjgWL5RE=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MS3+xwsc4WKH0Wmgf/i/r6aRKWw=</DigestValue>
    </Reference>
  </SignedInfo>
  <SignatureValue>E3piS5jRC8xjAPpT8vvy/rt7EdEEOxdu4PHC29Na6Gy6tqjBnQcpk+X/Hcn4Am/mCCsAZqtuIfzy
04zWYQXLPoiWxX3PRsVv3eP9/YOd85BQf/JZ7WCOsx34c1eRmcwvgvJ/6CrGuMUm1AbXvgGUZsHy
CB15B77BTFYqB+k5wpfIeNRXFdynRU0FRehciOPgGcx2aXd63JHKZcztDEbrtVZ///QrV7j+dblu
0axhGza3HqnpUtL2DKP/ZuUXXKdLFUAIK3axO18nC3Ccdm2Lk/toYjZPCbOMBLYpXRerLSG816jZ
9IimKI7thM30t3apxhsPsIAT7X+MCoHxx/38Xg==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xvtoD7YRssYsN+A+8jeq0C3y5Bk=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+lE3STkKZX/pr7jdK67Oq0AvtFM=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Hn32MsKflFmHQ4f/xjydORYGuVQ=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YhT7Gs5rZ0F9IL+Hum8CZ5aHieo=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5CytGhktgnK1/HjW+lrerTO111M=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2025-09-15T07:20:42Z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2025-09-15T07:20:42Z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sa3wpAvc9OI9yLKvZ9BLPAdDaY9zYZDD+PS2wleYZBQ=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hx/DnOhFuUs632ZS8eN63qGLRHjFou5MpweT3eJaifM=</DigestValue>
    </Reference>
  </SignedInfo>
  <SignatureValue>iCMNbxzkfi3Xs8NBa1a0rduJC1I5tXdAFryE2CHihtECF53I4Rr65FSrxLV6sDtGcgAiJeGbfIqN
Kfd4+/IM9f98UUzJzY3RgE0jdQICHW7BkpGmDQ0lVatnLo2COkcvVNBQEhfeE5Q3KOQrytFqskFr
lpiQdPaEvjucTBC0criAD9dxd7rQVvq2BB0fjwDwU0gdqTdXBu1jm3/yoRqvEe0fv2kx2OZQwOK2
j0JLfsO0p7rPgiKHfzbi44JBGySYkd3vQ9stiGFBBWURmbE/sklSsP0QogLXHbZP1dT7bPM4CGIQ
6LQhtxmhx1LcQDd9JO/Oeqb1fyGVQ118zZwlHg==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ijsCnneTgs4AQ6Vez48BBWWAeINNR4+TwnYaKzdHnR0=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Uu8xmprDU1WcHUP7lO73DAhyrwmiIasdCIXSz6Jl8+I=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lf68zyJVsvxGzMOhE0iG/JxnEN6Xp5orG+l69EPtdVk=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3SjqIWwZn4u0PwHbFaBJmrtCMQryIXklfYRMnkEa2JA=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2025-09-15T07:43:50Z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2025-09-15T07:43:50Z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2025-09-15T04:03:24Z</dcterms:modified>
</cp:coreProperties>
</file>