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5660" windowHeight="774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45" i="27" l="1"/>
  <c r="G25" i="27" l="1"/>
  <c r="G37" i="27" l="1"/>
  <c r="G39" i="27" s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<sst xmlns="http://schemas.openxmlformats.org/spreadsheetml/2006/main" count="1392" uniqueCount="599">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</sst>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6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165" fontId="11" fillId="0" borderId="19" xfId="64" applyFont="1" applyFill="1" applyBorder="1" applyAlignment="1">
      <alignment horizontal="righ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28" zoomScale="77" zoomScaleNormal="77" zoomScaleSheetLayoutView="77" workbookViewId="0">
      <selection activeCell="F43" sqref="F43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13.42578125" style="167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04/08/2025 đến 10/08/2025</v>
      </c>
      <c r="H18" s="175">
        <v>45873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04/08/2025 to 10/08/2025</v>
      </c>
      <c r="H19" s="175">
        <f>H18+6</f>
        <v>45879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45880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45880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45879</v>
      </c>
      <c r="G25" s="265">
        <f>H18-1</f>
        <v>45872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83393665056</v>
      </c>
      <c r="G30" s="269">
        <v>83247688985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11987.48</v>
      </c>
      <c r="G31" s="270">
        <v>12246.43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90347602047</v>
      </c>
      <c r="G34" s="269">
        <v>83393665056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12762.64</v>
      </c>
      <c r="G35" s="272">
        <v>11987.48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6953936991</v>
      </c>
      <c r="G37" s="275">
        <f>G34-G30</f>
        <v>145976071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5448601918</v>
      </c>
      <c r="G39" s="260">
        <f>G37-G41</f>
        <v>-1770733650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3"/>
      <c r="C41" s="294"/>
      <c r="D41" s="166" t="s">
        <v>578</v>
      </c>
      <c r="E41" s="211"/>
      <c r="F41" s="260">
        <v>1505335073</v>
      </c>
      <c r="G41" s="275">
        <v>1916709721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2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6.466413291200479E-2</v>
      </c>
      <c r="G45" s="244">
        <f>G35/G31-1</f>
        <v>-2.1144937749205339E-2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302">
        <v>90347602047</v>
      </c>
      <c r="G48" s="301">
        <v>89538184386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302">
        <v>59391314795</v>
      </c>
      <c r="G49" s="301">
        <v>59391314795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7"/>
      <c r="H50" s="198"/>
      <c r="J50" s="198"/>
      <c r="K50" s="198"/>
      <c r="L50" s="198"/>
    </row>
    <row r="51" spans="2:12" ht="15.75" customHeight="1">
      <c r="B51" s="295">
        <v>6.1</v>
      </c>
      <c r="C51" s="296">
        <v>6.1</v>
      </c>
      <c r="D51" s="226" t="s">
        <v>590</v>
      </c>
      <c r="E51" s="227"/>
      <c r="F51" s="297">
        <v>0.8</v>
      </c>
      <c r="G51" s="298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375">
        <f>F51*F35</f>
        <v>10210.112000000001</v>
      </c>
      <c r="G52" s="262">
        <v>0</v>
      </c>
      <c r="H52" s="251"/>
      <c r="J52" s="198"/>
      <c r="K52" s="198"/>
      <c r="L52" s="198"/>
    </row>
    <row r="53" spans="2:12" ht="15.75" customHeight="1">
      <c r="B53" s="295">
        <v>6.2</v>
      </c>
      <c r="C53" s="296">
        <v>6.3</v>
      </c>
      <c r="D53" s="221" t="s">
        <v>579</v>
      </c>
      <c r="E53" s="221"/>
      <c r="F53" s="278">
        <f>F52/F34</f>
        <v>1.1300921959930456E-7</v>
      </c>
      <c r="G53" s="278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9" t="s">
        <v>556</v>
      </c>
      <c r="E55" s="289"/>
      <c r="F55" s="340" t="s">
        <v>557</v>
      </c>
      <c r="G55" s="340"/>
      <c r="J55" s="198"/>
    </row>
    <row r="56" spans="2:12">
      <c r="C56" s="230"/>
      <c r="D56" s="290" t="s">
        <v>592</v>
      </c>
      <c r="E56" s="289"/>
      <c r="F56" s="339" t="s">
        <v>558</v>
      </c>
      <c r="G56" s="340"/>
      <c r="J56" s="198"/>
    </row>
    <row r="57" spans="2:12">
      <c r="C57" s="230"/>
      <c r="D57" s="290"/>
      <c r="E57" s="289"/>
      <c r="F57" s="288"/>
      <c r="G57" s="289"/>
      <c r="J57" s="198"/>
    </row>
    <row r="58" spans="2:12">
      <c r="C58" s="230"/>
      <c r="D58" s="290"/>
      <c r="E58" s="289"/>
      <c r="F58" s="288"/>
      <c r="G58" s="289"/>
      <c r="J58" s="198"/>
    </row>
    <row r="59" spans="2:12">
      <c r="C59" s="230"/>
      <c r="D59" s="290"/>
      <c r="E59" s="289"/>
      <c r="F59" s="288"/>
      <c r="G59" s="289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9" customFormat="1">
      <c r="B65" s="299" t="s">
        <v>595</v>
      </c>
      <c r="C65" s="281"/>
      <c r="D65" s="281"/>
      <c r="E65" s="281"/>
      <c r="F65" s="355" t="s">
        <v>596</v>
      </c>
      <c r="G65" s="355"/>
      <c r="H65" s="280"/>
    </row>
    <row r="66" spans="2:8" s="279" customFormat="1" ht="20.25" customHeight="1">
      <c r="B66" s="300" t="s">
        <v>598</v>
      </c>
      <c r="C66" s="282"/>
      <c r="D66" s="282"/>
      <c r="E66" s="282"/>
      <c r="F66" s="283"/>
      <c r="G66" s="284"/>
      <c r="H66" s="280"/>
    </row>
    <row r="67" spans="2:8" s="279" customFormat="1" ht="15.75" customHeight="1">
      <c r="B67" s="286" t="s">
        <v>597</v>
      </c>
      <c r="C67" s="285"/>
      <c r="D67" s="285"/>
      <c r="E67" s="285"/>
      <c r="F67" s="286"/>
      <c r="G67" s="287"/>
      <c r="H67" s="280"/>
    </row>
    <row r="68" spans="2:8" ht="14.25" customHeight="1">
      <c r="B68" s="232"/>
      <c r="C68" s="232"/>
    </row>
    <row r="69" spans="2:8" ht="14.25" customHeight="1">
      <c r="B69" s="232"/>
      <c r="C69" s="232"/>
      <c r="D69" s="290"/>
      <c r="F69" s="341"/>
      <c r="G69" s="341"/>
    </row>
    <row r="70" spans="2:8" ht="14.25" customHeight="1">
      <c r="B70" s="233"/>
      <c r="C70" s="233"/>
      <c r="D70" s="291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agX5WCFq20GcDDCEeJdOJhLtf1uDn2hLAjMG7nDCD3c=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80UJ37l1p+ZFQ/oySfhlnfY84upmREZeT97LvMouveU=</DigestValue>
    </Reference>
  </SignedInfo>
  <SignatureValue>fj2+V2Xw5vTFA+4bqm8K02HEuiT/TJF9cqhiKlcn3boTBHz4ucOdgKEYid1Hv7Rx9VhBX/vW85Dx
qYi1JhpO88fM1XhV4KiXTsMLys+38IGWGwALoS3mAYxErmL0jlaUTLUawFxqjm6L3DfY7k/hHCN0
C3m13sZRMr8D/l9uj/2snKvfkSloxb2s2LeDtqDXYROitsHEA3orNi/xLxR3xejWJ7ZsVz1ITeA+
Dg2HW/ajdpNPKCSG7bpKAefN+n0hkwYKZSgoND8DdSbaARRKK6S5ur9qAWbmFL2DO+QDeprAxZ40
SddyzRa3kJjWWrDrAo/G6C09cWuPbYGZPV0/Pg==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1shVTfOtMsK4LMD41gtVZYxWAHe2B0tEUXwBAYRQVuQ=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MyBpZRD1e/FiMeohGz9B0+69qo2BqG6t9F9AOrvYCfM=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WCLHCFETqp45Ez9KFTMFIx6RMJBd5v6LleYYVN7ZjRY=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aEvVQrfP8+DgO34+PRpuwqB/hmSF02kQB36n/dfIvvo=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2025-08-11T08:18:09Z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2025-08-11T08:18:09Z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36iNBQ+XT9BPi85g0TjbySEsm4baJx431fW66pNfUmk=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1uBmE9Avf7PiPuU7v5/SIdmwaJs37WcNMMZ07yey/NQ=</DigestValue>
    </Reference>
  </SignedInfo>
  <SignatureValue>fZRGZ6KogpSp6Rz2z5tfFt1dyMvs5vJkd5I4QOs80XiEf4oReny/85hdFzGVLHal97ubZHwtVMpT
7E8GnWqbWO6U/oNVGgZL00fagg5OxJAQ8aZjm/s9Z79JLvKtHkcxxaW41DxOG7ZdnUSXUyTbJB5D
M6FYkDjS3zIaFwzvFBFJGKRkXXZzx4ihlDHKPne9CkW5NDwQgtjtHhQqPoHKZT9mAUlG6U8dq46/
UAgVF4pZ6gOCytmrwlf/VugkQjYrS5eYhBm7l3Oy6bUO70yGsLCQgMZgYrDEftoFGvzvb2uiJJKV
j37WqlOvotxcVN1v/pt21w19p1x/JFSRuBlM1A==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ZGVPWbcg3hpRRnVQa8E0RSsWZxbR+rWI0t2jsKkNpJc=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1shVTfOtMsK4LMD41gtVZYxWAHe2B0tEUXwBAYRQVuQ=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MyBpZRD1e/FiMeohGz9B0+69qo2BqG6t9F9AOrvYCfM=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WCLHCFETqp45Ez9KFTMFIx6RMJBd5v6LleYYVN7ZjRY=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aEvVQrfP8+DgO34+PRpuwqB/hmSF02kQB36n/dfIvvo=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2025-08-11T11:45:14Z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2025-08-11T11:45:14Z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2025-08-11T02:27:33Z</dcterms:modified>
</cp:coreProperties>
</file>