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5885" windowHeight="838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25" i="27" l="1"/>
  <c r="G37" i="27" l="1"/>
  <c r="G39" i="27" s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<sst xmlns="http://schemas.openxmlformats.org/spreadsheetml/2006/main" count="1392" uniqueCount="599">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</sst>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25" zoomScale="77" zoomScaleNormal="77" zoomScaleSheetLayoutView="77" workbookViewId="0">
      <selection activeCell="G45" sqref="G45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28/07/2025 đến 03/08/2025</v>
      </c>
      <c r="H18" s="175">
        <v>45866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28/07/2025 to 03/08/2025</v>
      </c>
      <c r="H19" s="175">
        <f>H18+6</f>
        <v>45872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45873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45873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45872</v>
      </c>
      <c r="G25" s="265">
        <f>H18-1</f>
        <v>45865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83247688985</v>
      </c>
      <c r="G30" s="269">
        <v>78764983072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12246.43</v>
      </c>
      <c r="G31" s="270">
        <v>12033.42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83393665056</v>
      </c>
      <c r="G34" s="269">
        <v>83247688985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11987.48</v>
      </c>
      <c r="G35" s="272">
        <v>12246.43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145976071</v>
      </c>
      <c r="G37" s="275">
        <f>G34-G30</f>
        <v>4482705913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-1770733650</v>
      </c>
      <c r="G39" s="260">
        <f>G37-G41</f>
        <v>1468448091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3"/>
      <c r="C41" s="294"/>
      <c r="D41" s="166" t="s">
        <v>578</v>
      </c>
      <c r="E41" s="211"/>
      <c r="F41" s="260">
        <v>1916709721</v>
      </c>
      <c r="G41" s="275">
        <v>3014257822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2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-2.1144937749205339E-2</v>
      </c>
      <c r="G45" s="244">
        <f>G35/G31-1</f>
        <v>1.7701534559585008E-2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302">
        <v>89538184386</v>
      </c>
      <c r="G48" s="301">
        <v>89538184386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302">
        <v>59391314795</v>
      </c>
      <c r="G49" s="301">
        <v>59391314795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7"/>
      <c r="H50" s="198"/>
      <c r="J50" s="198"/>
      <c r="K50" s="198"/>
      <c r="L50" s="198"/>
    </row>
    <row r="51" spans="2:12" ht="15.75" customHeight="1">
      <c r="B51" s="295">
        <v>6.1</v>
      </c>
      <c r="C51" s="296">
        <v>6.1</v>
      </c>
      <c r="D51" s="226" t="s">
        <v>590</v>
      </c>
      <c r="E51" s="227"/>
      <c r="F51" s="297">
        <v>0</v>
      </c>
      <c r="G51" s="298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5">
        <v>6.2</v>
      </c>
      <c r="C53" s="296">
        <v>6.3</v>
      </c>
      <c r="D53" s="221" t="s">
        <v>579</v>
      </c>
      <c r="E53" s="221"/>
      <c r="F53" s="278">
        <f>F52/F34</f>
        <v>0</v>
      </c>
      <c r="G53" s="278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9" t="s">
        <v>556</v>
      </c>
      <c r="E55" s="289"/>
      <c r="F55" s="339" t="s">
        <v>557</v>
      </c>
      <c r="G55" s="339"/>
      <c r="J55" s="198"/>
    </row>
    <row r="56" spans="2:12">
      <c r="C56" s="230"/>
      <c r="D56" s="290" t="s">
        <v>592</v>
      </c>
      <c r="E56" s="289"/>
      <c r="F56" s="365" t="s">
        <v>558</v>
      </c>
      <c r="G56" s="339"/>
      <c r="J56" s="198"/>
    </row>
    <row r="57" spans="2:12">
      <c r="C57" s="230"/>
      <c r="D57" s="290"/>
      <c r="E57" s="289"/>
      <c r="F57" s="288"/>
      <c r="G57" s="289"/>
      <c r="J57" s="198"/>
    </row>
    <row r="58" spans="2:12">
      <c r="C58" s="230"/>
      <c r="D58" s="290"/>
      <c r="E58" s="289"/>
      <c r="F58" s="288"/>
      <c r="G58" s="289"/>
      <c r="J58" s="198"/>
    </row>
    <row r="59" spans="2:12">
      <c r="C59" s="230"/>
      <c r="D59" s="290"/>
      <c r="E59" s="289"/>
      <c r="F59" s="288"/>
      <c r="G59" s="289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9" customFormat="1">
      <c r="B65" s="299" t="s">
        <v>595</v>
      </c>
      <c r="C65" s="281"/>
      <c r="D65" s="281"/>
      <c r="E65" s="281"/>
      <c r="F65" s="374" t="s">
        <v>596</v>
      </c>
      <c r="G65" s="374"/>
      <c r="H65" s="280"/>
    </row>
    <row r="66" spans="2:8" s="279" customFormat="1" ht="20.25" customHeight="1">
      <c r="B66" s="300" t="s">
        <v>598</v>
      </c>
      <c r="C66" s="282"/>
      <c r="D66" s="282"/>
      <c r="E66" s="282"/>
      <c r="F66" s="283"/>
      <c r="G66" s="284"/>
      <c r="H66" s="280"/>
    </row>
    <row r="67" spans="2:8" s="279" customFormat="1" ht="15.75" customHeight="1">
      <c r="B67" s="286" t="s">
        <v>597</v>
      </c>
      <c r="C67" s="285"/>
      <c r="D67" s="285"/>
      <c r="E67" s="285"/>
      <c r="F67" s="286"/>
      <c r="G67" s="287"/>
      <c r="H67" s="280"/>
    </row>
    <row r="68" spans="2:8" ht="14.25" customHeight="1">
      <c r="B68" s="232"/>
      <c r="C68" s="232"/>
    </row>
    <row r="69" spans="2:8" ht="14.25" customHeight="1">
      <c r="B69" s="232"/>
      <c r="C69" s="232"/>
      <c r="D69" s="290"/>
      <c r="F69" s="366"/>
      <c r="G69" s="366"/>
    </row>
    <row r="70" spans="2:8" ht="14.25" customHeight="1">
      <c r="B70" s="233"/>
      <c r="C70" s="233"/>
      <c r="D70" s="291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pXJNkJTS2Zg/+UJwbbzrzdvnUMo4ejerS6GI8RpYk4k=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yfJt66mcIL8m03ArStEHQEGsH3XziB09vLk6glqEKas=</DigestValue>
    </Reference>
  </SignedInfo>
  <SignatureValue>K1K2DgLdM3NaKHvGiIgEW+WOdNDiCDs/Vj2gO45v6MRl16at8fR3HQ0LfhEjf+9ATj7xEGsUf8zc
bl/JKDGpIc4auccAeCMTevjPmHwDHmlilUtqwRhqcclIXkBJrer03oppisXgYlmxG0UqQdpO6URk
Hxgvb+yMupR9xARpLOF+0lwhKvHPttH0lXTxykRPVE1nr5SGLIiak5aZVCiHx8GGBrhfoD+RyA5T
OJWSjzMZd5kJBSGzTD/8uHaZx9lg9gt2hzs1V2UXdTw5uvqqNUcSUQVAxXk5CHhvbzhbOmHb7xJ5
HyZ2aSaONeyaFdiGnOq8E7DN87vdJQWDYAUWzw==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1shVTfOtMsK4LMD41gtVZYxWAHe2B0tEUXwBAYRQVuQ=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ruEFdPcFNT00m1bstnNxarYkrCGhP4AKUlHBO8qEmqA=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P/m+3OGmR436htsWwhASdw8ml2QBUda3U8mcSWZn4pw=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SKUh1i+SqU7vj3oU2lT0RqI0aQqxLyyNKEEpHaWeX40=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2025-08-04T06:46:40Z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2025-08-04T06:46:40Z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7ACwtiYXzuQKzrgnSpNqTswZArc0+kaYcVKOuyYmnZo=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kUKzT2y8bEH9K9hdHHXoEjZ1goZWKjaEUVTX755bvHo=</DigestValue>
    </Reference>
  </SignedInfo>
  <SignatureValue>PF4kf7h9gtPNiRiVsE2nXKgSSsihyUctxSjv3QwNL1Ek73BtUlYfi/GAI1Ykq68jvcFMK4Rfij/H
go/jjid4sf5w480x+TK858NaakjleVRxqaaOuuCU6U8EDHBKq4Yk7fDHQlBJA/iUhJpi2srDuioV
uHgTbTVtg59VVJ9XhXLUTg7HCPOMcslpQUaKG9B2IkWy+PyKwbA0cdRdO/Ax4gfa6Bf3e8m3TGl+
eefZfCqZfUHG7Q/D3lcA6rLEbnJj2zefFXACRUkC9E5DXn7djVo2iiwQr/zCXklEP3MeyNtB22i8
AqZ4+w/xdZ5mk6tAXQYQB8PttB3DXrv5uyhA9g==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1shVTfOtMsK4LMD41gtVZYxWAHe2B0tEUXwBAYRQVuQ=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ruEFdPcFNT00m1bstnNxarYkrCGhP4AKUlHBO8qEmqA=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P/m+3OGmR436htsWwhASdw8ml2QBUda3U8mcSWZn4pw=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SKUh1i+SqU7vj3oU2lT0RqI0aQqxLyyNKEEpHaWeX40=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2025-08-04T11:33:17Z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2025-08-04T11:33:17Z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2025-08-04T03:19:57Z</dcterms:modified>
</cp:coreProperties>
</file>