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l="1"/>
  <c r="D20" i="27" s="1"/>
  <c r="D17" i="27"/>
  <c r="D18" i="27"/>
  <c r="E49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<sst xmlns="http://schemas.openxmlformats.org/spreadsheetml/2006/main" count="1409" uniqueCount="616">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</sst>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1" zoomScale="70" zoomScaleNormal="70" zoomScaleSheetLayoutView="70" workbookViewId="0">
      <selection activeCell="E51" sqref="E51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"&amp;TEXT(F24+1,"dd/mm/yyyy;@")&amp;" đến "&amp;TEXT(E24,"dd/mm/yyyy;@")</f>
        <v>Từ ngày 06/08/2025 đến 12/08/2025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06/08/2025 to 12/08/2025</v>
      </c>
      <c r="G18" s="166"/>
      <c r="H18" s="183"/>
    </row>
    <row r="19" spans="1:11" s="175" customFormat="1">
      <c r="A19" s="385" t="s">
        <v>590</v>
      </c>
      <c r="B19" s="385"/>
      <c r="C19" s="385"/>
      <c r="D19" s="344">
        <f>E24+1</f>
        <v>45882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45882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2">
        <f>F24+7</f>
        <v>45881</v>
      </c>
      <c r="F24" s="343">
        <v>45874</v>
      </c>
      <c r="G24" s="185"/>
      <c r="K24" s="191"/>
    </row>
    <row r="25" spans="1:11">
      <c r="A25" s="386" t="s">
        <v>595</v>
      </c>
      <c r="B25" s="387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388">
        <v>1</v>
      </c>
      <c r="B27" s="389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390">
        <v>1.1000000000000001</v>
      </c>
      <c r="B29" s="391"/>
      <c r="C29" s="218" t="s">
        <v>603</v>
      </c>
      <c r="D29" s="219"/>
      <c r="E29" s="220">
        <f>F33</f>
        <v>65074964559</v>
      </c>
      <c r="F29" s="221">
        <v>63443921526</v>
      </c>
      <c r="G29" s="222"/>
      <c r="H29" s="223"/>
      <c r="I29" s="222"/>
      <c r="K29" s="191"/>
    </row>
    <row r="30" spans="1:11">
      <c r="A30" s="392">
        <v>1.2</v>
      </c>
      <c r="B30" s="393"/>
      <c r="C30" s="224" t="s">
        <v>604</v>
      </c>
      <c r="D30" s="225"/>
      <c r="E30" s="226">
        <f>F34</f>
        <v>13014.99</v>
      </c>
      <c r="F30" s="227">
        <v>12688.78</v>
      </c>
      <c r="G30" s="222"/>
      <c r="H30" s="223"/>
      <c r="I30" s="222"/>
      <c r="K30" s="191"/>
    </row>
    <row r="31" spans="1:11">
      <c r="A31" s="388">
        <v>2</v>
      </c>
      <c r="B31" s="389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0">
        <v>2.1</v>
      </c>
      <c r="B33" s="381"/>
      <c r="C33" s="218" t="s">
        <v>605</v>
      </c>
      <c r="D33" s="219"/>
      <c r="E33" s="220">
        <v>68204386539</v>
      </c>
      <c r="F33" s="221">
        <v>65074964559</v>
      </c>
      <c r="G33" s="234"/>
      <c r="H33" s="223"/>
      <c r="I33" s="222"/>
      <c r="K33" s="235"/>
    </row>
    <row r="34" spans="1:11">
      <c r="A34" s="410">
        <v>2.2000000000000002</v>
      </c>
      <c r="B34" s="411"/>
      <c r="C34" s="236" t="s">
        <v>606</v>
      </c>
      <c r="D34" s="215"/>
      <c r="E34" s="226">
        <v>13640.87</v>
      </c>
      <c r="F34" s="227">
        <v>13014.99</v>
      </c>
      <c r="G34" s="237"/>
      <c r="H34" s="223"/>
      <c r="I34" s="222"/>
    </row>
    <row r="35" spans="1:11">
      <c r="A35" s="395">
        <v>3</v>
      </c>
      <c r="B35" s="403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3129421980</v>
      </c>
      <c r="F36" s="247">
        <v>1631043033</v>
      </c>
      <c r="G36" s="248"/>
      <c r="H36" s="223"/>
      <c r="I36" s="222"/>
    </row>
    <row r="37" spans="1:11">
      <c r="A37" s="404">
        <v>3.1</v>
      </c>
      <c r="B37" s="405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3129421980</v>
      </c>
      <c r="F38" s="247">
        <v>1631043033</v>
      </c>
      <c r="G38" s="234"/>
      <c r="H38" s="223"/>
      <c r="I38" s="222"/>
    </row>
    <row r="39" spans="1:11">
      <c r="A39" s="406">
        <v>3.2</v>
      </c>
      <c r="B39" s="407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95">
        <v>4</v>
      </c>
      <c r="B41" s="396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625.88000000000102</v>
      </c>
      <c r="F42" s="263">
        <v>326.20999999999913</v>
      </c>
      <c r="G42" s="264"/>
      <c r="H42" s="223"/>
      <c r="I42" s="222"/>
    </row>
    <row r="43" spans="1:11">
      <c r="A43" s="395">
        <v>5</v>
      </c>
      <c r="B43" s="396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0">
        <v>5.0999999999999996</v>
      </c>
      <c r="B45" s="381"/>
      <c r="C45" s="273" t="s">
        <v>607</v>
      </c>
      <c r="D45" s="219"/>
      <c r="E45" s="274">
        <v>68204386539</v>
      </c>
      <c r="F45" s="275">
        <v>65074964559</v>
      </c>
      <c r="G45" s="223"/>
      <c r="H45" s="223"/>
      <c r="I45" s="222"/>
    </row>
    <row r="46" spans="1:11">
      <c r="A46" s="380">
        <v>5.2</v>
      </c>
      <c r="B46" s="381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8" t="s">
        <v>596</v>
      </c>
      <c r="B47" s="409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95">
        <v>1</v>
      </c>
      <c r="B49" s="403"/>
      <c r="C49" s="207" t="s">
        <v>559</v>
      </c>
      <c r="D49" s="288"/>
      <c r="E49" s="289">
        <f>F51</f>
        <v>7340</v>
      </c>
      <c r="F49" s="290">
        <v>7790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95">
        <v>2</v>
      </c>
      <c r="B51" s="396"/>
      <c r="C51" s="292" t="s">
        <v>561</v>
      </c>
      <c r="D51" s="293"/>
      <c r="E51" s="289">
        <v>8300</v>
      </c>
      <c r="F51" s="294">
        <v>7340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97">
        <v>3</v>
      </c>
      <c r="B53" s="398"/>
      <c r="C53" s="238" t="s">
        <v>563</v>
      </c>
      <c r="D53" s="250"/>
      <c r="E53" s="295">
        <f>(E51-E49)/E49</f>
        <v>0.13079019073569481</v>
      </c>
      <c r="F53" s="296">
        <v>-5.7766367137355584E-2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97">
        <v>4</v>
      </c>
      <c r="B55" s="398"/>
      <c r="C55" s="399" t="s">
        <v>609</v>
      </c>
      <c r="D55" s="400"/>
      <c r="E55" s="298"/>
      <c r="F55" s="299"/>
      <c r="H55" s="223"/>
      <c r="I55" s="222"/>
    </row>
    <row r="56" spans="1:9">
      <c r="A56" s="300"/>
      <c r="B56" s="301"/>
      <c r="C56" s="401"/>
      <c r="D56" s="402"/>
      <c r="E56" s="216"/>
      <c r="F56" s="291"/>
      <c r="H56" s="223"/>
      <c r="I56" s="222"/>
    </row>
    <row r="57" spans="1:9">
      <c r="A57" s="380">
        <v>4.0999999999999996</v>
      </c>
      <c r="B57" s="381"/>
      <c r="C57" s="302" t="s">
        <v>610</v>
      </c>
      <c r="D57" s="303"/>
      <c r="E57" s="262">
        <f>E51-E34</f>
        <v>-5340.8700000000008</v>
      </c>
      <c r="F57" s="263">
        <v>-5674.99</v>
      </c>
      <c r="G57" s="222"/>
      <c r="H57" s="223"/>
      <c r="I57" s="222"/>
    </row>
    <row r="58" spans="1:9">
      <c r="A58" s="406">
        <v>4.2</v>
      </c>
      <c r="B58" s="407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-0.39153441092833524</v>
      </c>
      <c r="F59" s="308">
        <v>-0.43603491051472187</v>
      </c>
      <c r="G59" s="297"/>
      <c r="H59" s="223"/>
      <c r="I59" s="222"/>
    </row>
    <row r="60" spans="1:9">
      <c r="A60" s="397">
        <v>5</v>
      </c>
      <c r="B60" s="398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0">
        <v>5.0999999999999996</v>
      </c>
      <c r="B62" s="381"/>
      <c r="C62" s="273" t="s">
        <v>611</v>
      </c>
      <c r="D62" s="316"/>
      <c r="E62" s="274">
        <v>8890</v>
      </c>
      <c r="F62" s="275">
        <v>8890</v>
      </c>
      <c r="G62" s="234"/>
      <c r="H62" s="223"/>
      <c r="I62" s="222"/>
    </row>
    <row r="63" spans="1:9" ht="20.25" thickBot="1">
      <c r="A63" s="421">
        <v>5.2</v>
      </c>
      <c r="B63" s="422"/>
      <c r="C63" s="317" t="s">
        <v>612</v>
      </c>
      <c r="D63" s="318"/>
      <c r="E63" s="319">
        <v>4660</v>
      </c>
      <c r="F63" s="319">
        <v>4660</v>
      </c>
      <c r="G63" s="234"/>
      <c r="H63" s="223"/>
      <c r="I63" s="222"/>
    </row>
    <row r="64" spans="1:9" ht="6" customHeight="1">
      <c r="A64" s="320"/>
      <c r="B64" s="320"/>
      <c r="C64" s="321"/>
      <c r="D64" s="321"/>
      <c r="E64" s="322"/>
      <c r="F64" s="323"/>
      <c r="G64" s="234"/>
      <c r="H64" s="223"/>
      <c r="I64" s="222"/>
    </row>
    <row r="65" spans="1:6" ht="41.25" customHeight="1">
      <c r="A65" s="324" t="s">
        <v>569</v>
      </c>
      <c r="B65" s="324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5"/>
      <c r="B67" s="325"/>
      <c r="C67" s="325"/>
      <c r="D67" s="325"/>
      <c r="E67" s="326"/>
      <c r="F67" s="327"/>
    </row>
    <row r="68" spans="1:6">
      <c r="B68" s="186" t="s">
        <v>601</v>
      </c>
      <c r="D68" s="328"/>
      <c r="E68" s="420" t="s">
        <v>602</v>
      </c>
      <c r="F68" s="420"/>
    </row>
    <row r="69" spans="1:6">
      <c r="B69" s="329" t="s">
        <v>615</v>
      </c>
      <c r="D69" s="328"/>
      <c r="E69" s="419" t="s">
        <v>571</v>
      </c>
      <c r="F69" s="420"/>
    </row>
    <row r="70" spans="1:6" ht="14.25" customHeight="1">
      <c r="C70" s="330"/>
      <c r="D70" s="330"/>
      <c r="E70" s="331"/>
      <c r="F70" s="173"/>
    </row>
    <row r="71" spans="1:6" ht="14.25" customHeight="1">
      <c r="A71" s="332"/>
      <c r="B71" s="332"/>
    </row>
    <row r="72" spans="1:6" ht="14.25" customHeight="1">
      <c r="A72" s="332"/>
      <c r="B72" s="332"/>
    </row>
    <row r="73" spans="1:6" ht="14.25" customHeight="1">
      <c r="A73" s="332"/>
      <c r="B73" s="332"/>
    </row>
    <row r="74" spans="1:6" ht="14.25" customHeight="1">
      <c r="A74" s="332"/>
      <c r="B74" s="332"/>
    </row>
    <row r="75" spans="1:6" ht="14.25" customHeight="1">
      <c r="A75" s="332"/>
      <c r="B75" s="332"/>
      <c r="C75" s="333"/>
      <c r="E75" s="174"/>
      <c r="F75" s="170"/>
    </row>
    <row r="76" spans="1:6" ht="14.25" customHeight="1">
      <c r="A76" s="334"/>
      <c r="B76" s="334"/>
      <c r="C76" s="335"/>
      <c r="D76" s="172"/>
      <c r="E76" s="171"/>
      <c r="F76" s="172"/>
    </row>
    <row r="77" spans="1:6">
      <c r="A77" s="334"/>
      <c r="B77" s="334"/>
      <c r="C77" s="334"/>
      <c r="D77" s="334"/>
    </row>
    <row r="78" spans="1:6">
      <c r="A78" s="336"/>
      <c r="B78" s="336"/>
      <c r="C78" s="336"/>
      <c r="D78" s="336"/>
    </row>
    <row r="79" spans="1:6">
      <c r="A79" s="337"/>
      <c r="B79" s="337"/>
      <c r="C79" s="336"/>
      <c r="D79" s="336"/>
    </row>
    <row r="80" spans="1:6">
      <c r="A80" s="338"/>
      <c r="B80" s="339" t="s">
        <v>598</v>
      </c>
      <c r="C80" s="340"/>
      <c r="E80" s="341" t="s">
        <v>597</v>
      </c>
      <c r="F80" s="339"/>
    </row>
    <row r="81" spans="2:5">
      <c r="B81" s="161" t="s">
        <v>537</v>
      </c>
      <c r="E81" s="177" t="s">
        <v>577</v>
      </c>
    </row>
    <row r="82" spans="2:5" ht="16.5" customHeight="1">
      <c r="B82" s="338"/>
    </row>
    <row r="83" spans="2:5">
      <c r="E83" s="176"/>
    </row>
    <row r="84" spans="2:5" ht="6.6" customHeight="1"/>
    <row r="85" spans="2:5">
      <c r="B85" s="338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xZvJXywZmaUkjPlYE1l87eXehPZToBmOXVggMaMx1kQ=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yg3QvvswqmeCx7O60kUe6tNiYGpjbvvt8FPKz0qfLuA=</DigestValue>
    </Reference>
  </SignedInfo>
  <SignatureValue>vAJ315OEFDGGbmwnlx+ZvvO+x9H2sNxujD2QqCyC/DcmFRY4v1El2vBrf27c7iFlVaQ3ZqIkV+SP
1FR/LkRxZBpjg+jqwJ+GSFsHL5fUbFgPJINQKSqdYI56uLd1J/sjq+wsU/b86IazGlagznreb44O
nixb7ZptqNXn9YoN6tZpwG2/XvHQhc04srXXz6eTl6u75F77Pt4W0w6USZ2oX/O0iZhp5rA5J0DW
umMW2uaEBhTNbBixIJGHprWA8TEBH+6erR/7FwGBVEuhI9dF8SXr6MCJUqewi2077DPtnRT3008h
xrw3uGZVjUW3sdoQjyBHVWPxvKFx1gaeEODWpQ==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BeL2p3AZo/R0W7QEmrZ3uRtZstGO8XJqBVpaT2WuMsI=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wFr30h+mWQEoeIlZheMJew3xDKu5RcIkbr5hP7VFmFo=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wSVEY98wO5G6RbFuWqbnMlNCDvL4LvLcgvoCszbn8t4=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2025-08-13T07:24:29Z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2025-08-13T07:24:29Z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CWM9XqAcfxSew0PEjIG6fiH4FwKuYZYzPEDv5I1hrls=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kl3WrWl+ihhqyyhaLTlORItORjxIa9x0ziD4p3dBw9s=</DigestValue>
    </Reference>
  </SignedInfo>
  <SignatureValue>ry9EPTq33ppgwQm0MwKOgZ0sd/2psVKzHouDhUUyfoBS8EObqUcIavJrDqwKTtFcXv/pv47G4Inr
Z3lCUscxhvGjAp9lOZiNQpSgsB2KVefGbNOt5/igmUusvdwoIv4C4SRM6UWYYyZ7U1yorFmVbsWL
s3EZObLTbAT6LJ1bQXulDu6jUPHlsV+TZ92Yry8fj17rqU1LhOv2tGzbJagD3gYAOMdzhoPQDHZB
WtSPeFf1LQFh+/pCmpVIBglD8zyliLAhaQTu+BMDOVbhk/xI6jzVJYekje9BqR676c3mkhLCg5jT
XFjn3mJYE1pdAmeISGyZ5sFt/DAbm8nAfku1UA==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BeL2p3AZo/R0W7QEmrZ3uRtZstGO8XJqBVpaT2WuMsI=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wFr30h+mWQEoeIlZheMJew3xDKu5RcIkbr5hP7VFmFo=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wSVEY98wO5G6RbFuWqbnMlNCDvL4LvLcgvoCszbn8t4=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2025-08-13T12:25:28Z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2025-08-13T12:25:28Z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2025-08-13T03:51:08Z</cp:lastPrinted>
  <dcterms:created xsi:type="dcterms:W3CDTF">2014-09-25T08:23:57Z</dcterms:created>
  <dcterms:modified xsi:type="dcterms:W3CDTF">2025-08-13T03:52:12Z</dcterms:modified>
</cp:coreProperties>
</file>