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9" i="27" l="1"/>
  <c r="D20" i="27" s="1"/>
  <c r="D17" i="27"/>
  <c r="D18" i="27"/>
  <c r="E49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<sst xmlns="http://schemas.openxmlformats.org/spreadsheetml/2006/main" count="1409" uniqueCount="616">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</sst>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5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6" zoomScale="70" zoomScaleNormal="70" zoomScaleSheetLayoutView="70" workbookViewId="0">
      <selection activeCell="E63" sqref="E63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5" t="s">
        <v>586</v>
      </c>
      <c r="B1" s="395"/>
      <c r="C1" s="395"/>
      <c r="D1" s="395"/>
      <c r="E1" s="395"/>
      <c r="F1" s="395"/>
    </row>
    <row r="2" spans="1:9" ht="21.75" customHeight="1">
      <c r="A2" s="414" t="s">
        <v>587</v>
      </c>
      <c r="B2" s="414"/>
      <c r="C2" s="414"/>
      <c r="D2" s="414"/>
      <c r="E2" s="414"/>
      <c r="F2" s="414"/>
    </row>
    <row r="3" spans="1:9" ht="25.5" customHeight="1">
      <c r="A3" s="415" t="s">
        <v>588</v>
      </c>
      <c r="B3" s="415"/>
      <c r="C3" s="415"/>
      <c r="D3" s="415"/>
      <c r="E3" s="415"/>
      <c r="F3" s="415"/>
    </row>
    <row r="4" spans="1:9" ht="26.25" customHeight="1">
      <c r="A4" s="416" t="s">
        <v>589</v>
      </c>
      <c r="B4" s="416"/>
      <c r="C4" s="416"/>
      <c r="D4" s="416"/>
      <c r="E4" s="416"/>
      <c r="F4" s="416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6" t="s">
        <v>594</v>
      </c>
      <c r="B17" s="406"/>
      <c r="C17" s="406"/>
      <c r="D17" s="179" t="str">
        <f>"Từ ngày "&amp;TEXT(F24+1,"dd/mm/yyyy;@")&amp;" đến "&amp;TEXT(E24,"dd/mm/yyyy;@")</f>
        <v>Từ ngày 16/07/2025 đến 22/07/2025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16/07/2025 to 22/07/2025</v>
      </c>
      <c r="G18" s="166"/>
      <c r="H18" s="183"/>
    </row>
    <row r="19" spans="1:11" s="175" customFormat="1">
      <c r="A19" s="406" t="s">
        <v>590</v>
      </c>
      <c r="B19" s="406"/>
      <c r="C19" s="406"/>
      <c r="D19" s="345">
        <f>E24+1</f>
        <v>45861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45861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7" t="s">
        <v>531</v>
      </c>
      <c r="B22" s="408"/>
      <c r="C22" s="409" t="s">
        <v>542</v>
      </c>
      <c r="D22" s="408"/>
      <c r="E22" s="189" t="s">
        <v>543</v>
      </c>
      <c r="F22" s="190" t="s">
        <v>575</v>
      </c>
      <c r="K22" s="191"/>
    </row>
    <row r="23" spans="1:11">
      <c r="A23" s="410" t="s">
        <v>27</v>
      </c>
      <c r="B23" s="411"/>
      <c r="C23" s="412" t="s">
        <v>330</v>
      </c>
      <c r="D23" s="413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3">
        <f>F24+7</f>
        <v>45860</v>
      </c>
      <c r="F24" s="344">
        <v>45853</v>
      </c>
      <c r="G24" s="185"/>
      <c r="K24" s="191"/>
    </row>
    <row r="25" spans="1:11">
      <c r="A25" s="417" t="s">
        <v>595</v>
      </c>
      <c r="B25" s="418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419">
        <v>1</v>
      </c>
      <c r="B27" s="420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421">
        <v>1.1000000000000001</v>
      </c>
      <c r="B29" s="422"/>
      <c r="C29" s="218" t="s">
        <v>603</v>
      </c>
      <c r="D29" s="219"/>
      <c r="E29" s="220">
        <f>F33</f>
        <v>62266830179</v>
      </c>
      <c r="F29" s="221">
        <v>60292073928</v>
      </c>
      <c r="G29" s="222"/>
      <c r="H29" s="223"/>
      <c r="I29" s="222"/>
      <c r="K29" s="191"/>
    </row>
    <row r="30" spans="1:11">
      <c r="A30" s="423">
        <v>1.2</v>
      </c>
      <c r="B30" s="424"/>
      <c r="C30" s="224" t="s">
        <v>604</v>
      </c>
      <c r="D30" s="225"/>
      <c r="E30" s="226">
        <f>F34</f>
        <v>12453.36</v>
      </c>
      <c r="F30" s="227">
        <v>12058.41</v>
      </c>
      <c r="G30" s="222"/>
      <c r="H30" s="223"/>
      <c r="I30" s="222"/>
      <c r="K30" s="191"/>
    </row>
    <row r="31" spans="1:11">
      <c r="A31" s="419">
        <v>2</v>
      </c>
      <c r="B31" s="420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8">
        <v>2.1</v>
      </c>
      <c r="B33" s="389"/>
      <c r="C33" s="218" t="s">
        <v>605</v>
      </c>
      <c r="D33" s="219"/>
      <c r="E33" s="220">
        <v>63798881950</v>
      </c>
      <c r="F33" s="221">
        <v>62266830179</v>
      </c>
      <c r="G33" s="234"/>
      <c r="H33" s="223"/>
      <c r="I33" s="222"/>
      <c r="K33" s="235"/>
    </row>
    <row r="34" spans="1:11">
      <c r="A34" s="404">
        <v>2.2000000000000002</v>
      </c>
      <c r="B34" s="405"/>
      <c r="C34" s="236" t="s">
        <v>606</v>
      </c>
      <c r="D34" s="215"/>
      <c r="E34" s="226">
        <v>12759.77</v>
      </c>
      <c r="F34" s="227">
        <v>12453.36</v>
      </c>
      <c r="G34" s="237"/>
      <c r="H34" s="223"/>
      <c r="I34" s="222"/>
    </row>
    <row r="35" spans="1:11">
      <c r="A35" s="381">
        <v>3</v>
      </c>
      <c r="B35" s="383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1532051771</v>
      </c>
      <c r="F36" s="247">
        <v>1974756251</v>
      </c>
      <c r="G36" s="248"/>
      <c r="H36" s="223"/>
      <c r="I36" s="222"/>
    </row>
    <row r="37" spans="1:11">
      <c r="A37" s="400">
        <v>3.1</v>
      </c>
      <c r="B37" s="401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1532051771</v>
      </c>
      <c r="F38" s="247">
        <v>1974756251</v>
      </c>
      <c r="G38" s="234"/>
      <c r="H38" s="223"/>
      <c r="I38" s="222"/>
    </row>
    <row r="39" spans="1:11">
      <c r="A39" s="390">
        <v>3.2</v>
      </c>
      <c r="B39" s="391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81">
        <v>4</v>
      </c>
      <c r="B41" s="382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306.40999999999985</v>
      </c>
      <c r="F42" s="263">
        <v>394.95000000000073</v>
      </c>
      <c r="G42" s="264"/>
      <c r="H42" s="223"/>
      <c r="I42" s="222"/>
    </row>
    <row r="43" spans="1:11">
      <c r="A43" s="381">
        <v>5</v>
      </c>
      <c r="B43" s="382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8">
        <v>5.0999999999999996</v>
      </c>
      <c r="B45" s="389"/>
      <c r="C45" s="273" t="s">
        <v>607</v>
      </c>
      <c r="D45" s="219"/>
      <c r="E45" s="274">
        <v>63798881950</v>
      </c>
      <c r="F45" s="275">
        <v>62266830179</v>
      </c>
      <c r="G45" s="223"/>
      <c r="H45" s="223"/>
      <c r="I45" s="222"/>
    </row>
    <row r="46" spans="1:11">
      <c r="A46" s="388">
        <v>5.2</v>
      </c>
      <c r="B46" s="389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2" t="s">
        <v>596</v>
      </c>
      <c r="B47" s="403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81">
        <v>1</v>
      </c>
      <c r="B49" s="383"/>
      <c r="C49" s="207" t="s">
        <v>559</v>
      </c>
      <c r="D49" s="288"/>
      <c r="E49" s="289">
        <f>F51</f>
        <v>6800</v>
      </c>
      <c r="F49" s="290">
        <v>5150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81">
        <v>2</v>
      </c>
      <c r="B51" s="382"/>
      <c r="C51" s="292" t="s">
        <v>561</v>
      </c>
      <c r="D51" s="293"/>
      <c r="E51" s="289">
        <v>8270</v>
      </c>
      <c r="F51" s="294">
        <v>6800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86">
        <v>3</v>
      </c>
      <c r="B53" s="387"/>
      <c r="C53" s="238" t="s">
        <v>563</v>
      </c>
      <c r="D53" s="250"/>
      <c r="E53" s="295">
        <f>(E51-E49)/E49</f>
        <v>0.2161764705882353</v>
      </c>
      <c r="F53" s="296">
        <v>0.32038834951456313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86">
        <v>4</v>
      </c>
      <c r="B55" s="387"/>
      <c r="C55" s="396" t="s">
        <v>609</v>
      </c>
      <c r="D55" s="397"/>
      <c r="E55" s="298"/>
      <c r="F55" s="299"/>
      <c r="H55" s="223"/>
      <c r="I55" s="222"/>
    </row>
    <row r="56" spans="1:9">
      <c r="A56" s="300"/>
      <c r="B56" s="301"/>
      <c r="C56" s="398"/>
      <c r="D56" s="399"/>
      <c r="E56" s="216"/>
      <c r="F56" s="291"/>
      <c r="H56" s="223"/>
      <c r="I56" s="222"/>
    </row>
    <row r="57" spans="1:9">
      <c r="A57" s="388">
        <v>4.0999999999999996</v>
      </c>
      <c r="B57" s="389"/>
      <c r="C57" s="302" t="s">
        <v>610</v>
      </c>
      <c r="D57" s="303"/>
      <c r="E57" s="262">
        <f>E51-E34</f>
        <v>-4489.7700000000004</v>
      </c>
      <c r="F57" s="263">
        <v>-5653.3600000000006</v>
      </c>
      <c r="G57" s="222"/>
      <c r="H57" s="223"/>
      <c r="I57" s="222"/>
    </row>
    <row r="58" spans="1:9">
      <c r="A58" s="390">
        <v>4.2</v>
      </c>
      <c r="B58" s="391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-0.35186919513439507</v>
      </c>
      <c r="F59" s="308">
        <v>-0.45396262534769738</v>
      </c>
      <c r="G59" s="297"/>
      <c r="H59" s="223"/>
      <c r="I59" s="222"/>
    </row>
    <row r="60" spans="1:9">
      <c r="A60" s="386">
        <v>5</v>
      </c>
      <c r="B60" s="387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8">
        <v>5.0999999999999996</v>
      </c>
      <c r="B62" s="389"/>
      <c r="C62" s="273" t="s">
        <v>611</v>
      </c>
      <c r="D62" s="316"/>
      <c r="E62" s="274">
        <v>8890</v>
      </c>
      <c r="F62" s="275">
        <v>6850</v>
      </c>
      <c r="G62" s="234"/>
      <c r="H62" s="223"/>
      <c r="I62" s="222"/>
    </row>
    <row r="63" spans="1:9" ht="20.25" thickBot="1">
      <c r="A63" s="392">
        <v>5.2</v>
      </c>
      <c r="B63" s="393"/>
      <c r="C63" s="317" t="s">
        <v>612</v>
      </c>
      <c r="D63" s="318"/>
      <c r="E63" s="319">
        <v>4660</v>
      </c>
      <c r="F63" s="320">
        <v>4660</v>
      </c>
      <c r="G63" s="234"/>
      <c r="H63" s="223"/>
      <c r="I63" s="222"/>
    </row>
    <row r="64" spans="1:9" ht="6" customHeight="1">
      <c r="A64" s="321"/>
      <c r="B64" s="321"/>
      <c r="C64" s="322"/>
      <c r="D64" s="322"/>
      <c r="E64" s="323"/>
      <c r="F64" s="324"/>
      <c r="G64" s="234"/>
      <c r="H64" s="223"/>
      <c r="I64" s="222"/>
    </row>
    <row r="65" spans="1:6" ht="41.25" customHeight="1">
      <c r="A65" s="325" t="s">
        <v>569</v>
      </c>
      <c r="B65" s="325"/>
      <c r="C65" s="394" t="s">
        <v>613</v>
      </c>
      <c r="D65" s="394"/>
      <c r="E65" s="394"/>
      <c r="F65" s="394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6"/>
      <c r="B67" s="326"/>
      <c r="C67" s="326"/>
      <c r="D67" s="326"/>
      <c r="E67" s="327"/>
      <c r="F67" s="328"/>
    </row>
    <row r="68" spans="1:6">
      <c r="B68" s="186" t="s">
        <v>601</v>
      </c>
      <c r="D68" s="329"/>
      <c r="E68" s="385" t="s">
        <v>602</v>
      </c>
      <c r="F68" s="385"/>
    </row>
    <row r="69" spans="1:6">
      <c r="B69" s="330" t="s">
        <v>615</v>
      </c>
      <c r="D69" s="329"/>
      <c r="E69" s="384" t="s">
        <v>571</v>
      </c>
      <c r="F69" s="385"/>
    </row>
    <row r="70" spans="1:6" ht="14.25" customHeight="1">
      <c r="C70" s="331"/>
      <c r="D70" s="331"/>
      <c r="E70" s="332"/>
      <c r="F70" s="173"/>
    </row>
    <row r="71" spans="1:6" ht="14.25" customHeight="1">
      <c r="A71" s="333"/>
      <c r="B71" s="333"/>
    </row>
    <row r="72" spans="1:6" ht="14.25" customHeight="1">
      <c r="A72" s="333"/>
      <c r="B72" s="333"/>
    </row>
    <row r="73" spans="1:6" ht="14.25" customHeight="1">
      <c r="A73" s="333"/>
      <c r="B73" s="333"/>
    </row>
    <row r="74" spans="1:6" ht="14.25" customHeight="1">
      <c r="A74" s="333"/>
      <c r="B74" s="333"/>
    </row>
    <row r="75" spans="1:6" ht="14.25" customHeight="1">
      <c r="A75" s="333"/>
      <c r="B75" s="333"/>
      <c r="C75" s="334"/>
      <c r="E75" s="174"/>
      <c r="F75" s="170"/>
    </row>
    <row r="76" spans="1:6" ht="14.25" customHeight="1">
      <c r="A76" s="335"/>
      <c r="B76" s="335"/>
      <c r="C76" s="336"/>
      <c r="D76" s="172"/>
      <c r="E76" s="171"/>
      <c r="F76" s="172"/>
    </row>
    <row r="77" spans="1:6">
      <c r="A77" s="335"/>
      <c r="B77" s="335"/>
      <c r="C77" s="335"/>
      <c r="D77" s="335"/>
    </row>
    <row r="78" spans="1:6">
      <c r="A78" s="337"/>
      <c r="B78" s="337"/>
      <c r="C78" s="337"/>
      <c r="D78" s="337"/>
    </row>
    <row r="79" spans="1:6">
      <c r="A79" s="338"/>
      <c r="B79" s="338"/>
      <c r="C79" s="337"/>
      <c r="D79" s="337"/>
    </row>
    <row r="80" spans="1:6">
      <c r="A80" s="339"/>
      <c r="B80" s="340" t="s">
        <v>598</v>
      </c>
      <c r="C80" s="341"/>
      <c r="E80" s="342" t="s">
        <v>597</v>
      </c>
      <c r="F80" s="340"/>
    </row>
    <row r="81" spans="2:5">
      <c r="B81" s="161" t="s">
        <v>537</v>
      </c>
      <c r="E81" s="177" t="s">
        <v>577</v>
      </c>
    </row>
    <row r="82" spans="2:5" ht="16.5" customHeight="1">
      <c r="B82" s="339"/>
    </row>
    <row r="83" spans="2:5">
      <c r="E83" s="176"/>
    </row>
    <row r="84" spans="2:5" ht="6.6" customHeight="1"/>
    <row r="85" spans="2:5">
      <c r="B85" s="339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t4hhwENUXrLnmo/pcq6xHkdypLmm43sGn5H0wEffqxk=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vvkaXkgRE5YUZUa8+sUaFOj58DqekyoXh7njo7S0QEU=</DigestValue>
    </Reference>
  </SignedInfo>
  <SignatureValue>pxEa3NA6e4EcHDQ2TVvVdsnb5HP0ThXSpFTjJQjIgehhQ0mVszw8SWH4o5/XuQRZt0a7MOKwyDEf
RFZz2KLoFQEfVPsNcy5zASzQvkrqydYB42KnqZJn0VXukOCdfSiqXO35a4P32T177AGa6VDzwXau
VeykbY/zZFkXXJBvkHTSHjulzZEqw04KDS+U+J0o8qtFHWLpe9eFDPZ791YbumWuiPOqM0w4IbLK
GcHXnelfWThCt56SbUKfrg7Z1t1BABgnL8HmuIJO0uUqj9SSvy7FTVxXfvS6WwgXO8yu5gr/CLGl
Nvzo9IPcVqC3HC9NV1K/4OMY5otijlTiLQ6yZg==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UfKemV9gfQL9mj8hGdlK4cmkzJtcGbE53ROl/vDNaXk=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Cwm2SoHaDCZA8vrItHI7SqvxsdNSlnfe8i4Mi5scMwg=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Y7G1/luxweEZ0PxudFvH7akqbjSJqdVyjyFWG071tNU=</DigestValue>
      </Reference>
      <Reference URI="/xl/worksheets/sheet3.xml?ContentType=application/vnd.openxmlformats-officedocument.spreadsheetml.worksheet+xml">
        <DigestMethod Algorithm="http://www.w3.org/2001/04/xmlenc#sha256"/>
        <DigestValue>ZLJsEkgOVTyl2kIM4GfE8Il2yNVN6WTzuz1EgY38N/o=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3dD4N9bkWoMF48vhBYJnwcH1gGc/rT0LPDYZAh9Ufko=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2025-07-23T06:56:46Z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2025-07-23T06:56:46Z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jw/YZN0u7wOzJ0bKozFPuUJqj5NlX0qBl9szSTWwWs8=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m5aIhbiQeEVbDcSB2P8Oa0olTPOdxhJlwQKX18ilo3s=</DigestValue>
    </Reference>
  </SignedInfo>
  <SignatureValue>XfccATrs9O/X2s26Yb3ZHEAuMsf5q1Ewz1GYCurhp2NaiVQWgRwRy+sDXM7bGOVJiyvPqTNO8x+m
EntzT7sp1yDkfELjFwJy6qBAyB/K0HIuNGoAzzAl5JKtuMU2janyTsLsQozn4Pw4UlcBUzW1uWj5
wsHo4nji5MNIBBugk4K5A+WUMXC6eu/tz5UghX5z/O18weKVTWLZe8PikDkx6KG/P/5dM0idXQAV
GGMW6fv/iBDKP22SH0Bp975Fs+wNr3T0qwY9kBEDhBY02oVaQWjbkqxFpJ0kn4LsF5TZ09K2+oaq
u+Yj0d7v6EdgwS2meain38o3LOW0Si3XF0xscg==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UfKemV9gfQL9mj8hGdlK4cmkzJtcGbE53ROl/vDNaXk=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Cwm2SoHaDCZA8vrItHI7SqvxsdNSlnfe8i4Mi5scMwg=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Y7G1/luxweEZ0PxudFvH7akqbjSJqdVyjyFWG071tNU=</DigestValue>
      </Reference>
      <Reference URI="/xl/worksheets/sheet3.xml?ContentType=application/vnd.openxmlformats-officedocument.spreadsheetml.worksheet+xml">
        <DigestMethod Algorithm="http://www.w3.org/2001/04/xmlenc#sha256"/>
        <DigestValue>ZLJsEkgOVTyl2kIM4GfE8Il2yNVN6WTzuz1EgY38N/o=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3dD4N9bkWoMF48vhBYJnwcH1gGc/rT0LPDYZAh9Ufko=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2025-07-23T10:53:07Z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2025-07-23T10:53:07Z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2025-06-25T03:17:26Z</cp:lastPrinted>
  <dcterms:created xsi:type="dcterms:W3CDTF">2014-09-25T08:23:57Z</dcterms:created>
  <dcterms:modified xsi:type="dcterms:W3CDTF">2025-07-23T03:48:53Z</dcterms:modified>
</cp:coreProperties>
</file>