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s="1"/>
  <c r="D17" i="27" l="1"/>
  <c r="D18" i="27"/>
  <c r="E49" i="27"/>
  <c r="D20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<sst xmlns="http://schemas.openxmlformats.org/spreadsheetml/2006/main" count="1409" uniqueCount="616">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</sst>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8" zoomScale="70" zoomScaleNormal="70" zoomScaleSheetLayoutView="70" workbookViewId="0">
      <selection activeCell="G51" sqref="G51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6" t="s">
        <v>594</v>
      </c>
      <c r="B17" s="386"/>
      <c r="C17" s="386"/>
      <c r="D17" s="179" t="str">
        <f>"Từ ngày "&amp;TEXT(F24+1,"dd/mm/yyyy;@")&amp;" đến "&amp;TEXT(E24,"dd/mm/yyyy;@")</f>
        <v>Từ ngày 28/05/2025 đến 03/06/2025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28/05/2025 to 03/06/2025</v>
      </c>
      <c r="G18" s="166"/>
      <c r="H18" s="183"/>
    </row>
    <row r="19" spans="1:11" s="175" customFormat="1">
      <c r="A19" s="386" t="s">
        <v>590</v>
      </c>
      <c r="B19" s="386"/>
      <c r="C19" s="386"/>
      <c r="D19" s="345">
        <f>E24+1</f>
        <v>45812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45812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3" t="s">
        <v>531</v>
      </c>
      <c r="B22" s="414"/>
      <c r="C22" s="415" t="s">
        <v>542</v>
      </c>
      <c r="D22" s="414"/>
      <c r="E22" s="189" t="s">
        <v>543</v>
      </c>
      <c r="F22" s="190" t="s">
        <v>575</v>
      </c>
      <c r="K22" s="191"/>
    </row>
    <row r="23" spans="1:11">
      <c r="A23" s="416" t="s">
        <v>27</v>
      </c>
      <c r="B23" s="417"/>
      <c r="C23" s="418" t="s">
        <v>330</v>
      </c>
      <c r="D23" s="419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45811</v>
      </c>
      <c r="F24" s="344">
        <v>45804</v>
      </c>
      <c r="G24" s="185"/>
      <c r="K24" s="191"/>
    </row>
    <row r="25" spans="1:11">
      <c r="A25" s="387" t="s">
        <v>595</v>
      </c>
      <c r="B25" s="38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389">
        <v>1</v>
      </c>
      <c r="B27" s="39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391">
        <v>1.1000000000000001</v>
      </c>
      <c r="B29" s="392"/>
      <c r="C29" s="218" t="s">
        <v>603</v>
      </c>
      <c r="D29" s="219"/>
      <c r="E29" s="220">
        <f>F33</f>
        <v>56684204145</v>
      </c>
      <c r="F29" s="221">
        <v>52071038264</v>
      </c>
      <c r="G29" s="222"/>
      <c r="H29" s="223"/>
      <c r="I29" s="222"/>
      <c r="K29" s="191"/>
    </row>
    <row r="30" spans="1:11">
      <c r="A30" s="393">
        <v>1.2</v>
      </c>
      <c r="B30" s="394"/>
      <c r="C30" s="224" t="s">
        <v>604</v>
      </c>
      <c r="D30" s="225"/>
      <c r="E30" s="226">
        <f>F34</f>
        <v>11336.84</v>
      </c>
      <c r="F30" s="227">
        <v>10414.200000000001</v>
      </c>
      <c r="G30" s="222"/>
      <c r="H30" s="223"/>
      <c r="I30" s="222"/>
      <c r="K30" s="191"/>
    </row>
    <row r="31" spans="1:11">
      <c r="A31" s="389">
        <v>2</v>
      </c>
      <c r="B31" s="39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1">
        <v>2.1</v>
      </c>
      <c r="B33" s="382"/>
      <c r="C33" s="218" t="s">
        <v>605</v>
      </c>
      <c r="D33" s="219"/>
      <c r="E33" s="220">
        <v>57790880778</v>
      </c>
      <c r="F33" s="221">
        <v>56684204145</v>
      </c>
      <c r="G33" s="234"/>
      <c r="H33" s="223"/>
      <c r="I33" s="222"/>
      <c r="K33" s="235"/>
    </row>
    <row r="34" spans="1:11">
      <c r="A34" s="411">
        <v>2.2000000000000002</v>
      </c>
      <c r="B34" s="412"/>
      <c r="C34" s="236" t="s">
        <v>606</v>
      </c>
      <c r="D34" s="215"/>
      <c r="E34" s="226">
        <v>11558.17</v>
      </c>
      <c r="F34" s="227">
        <v>11336.84</v>
      </c>
      <c r="G34" s="237"/>
      <c r="H34" s="223"/>
      <c r="I34" s="222"/>
    </row>
    <row r="35" spans="1:11">
      <c r="A35" s="396">
        <v>3</v>
      </c>
      <c r="B35" s="404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1106676633</v>
      </c>
      <c r="F36" s="247">
        <v>4613165881</v>
      </c>
      <c r="G36" s="248"/>
      <c r="H36" s="223"/>
      <c r="I36" s="222"/>
    </row>
    <row r="37" spans="1:11">
      <c r="A37" s="405">
        <v>3.1</v>
      </c>
      <c r="B37" s="406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1106676633</v>
      </c>
      <c r="F38" s="247">
        <v>4613165881</v>
      </c>
      <c r="G38" s="234"/>
      <c r="H38" s="223"/>
      <c r="I38" s="222"/>
    </row>
    <row r="39" spans="1:11">
      <c r="A39" s="407">
        <v>3.2</v>
      </c>
      <c r="B39" s="408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96">
        <v>4</v>
      </c>
      <c r="B41" s="397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221.32999999999993</v>
      </c>
      <c r="F42" s="263">
        <v>922.63999999999942</v>
      </c>
      <c r="G42" s="264"/>
      <c r="H42" s="223"/>
      <c r="I42" s="222"/>
    </row>
    <row r="43" spans="1:11">
      <c r="A43" s="396">
        <v>5</v>
      </c>
      <c r="B43" s="397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1">
        <v>5.0999999999999996</v>
      </c>
      <c r="B45" s="382"/>
      <c r="C45" s="273" t="s">
        <v>607</v>
      </c>
      <c r="D45" s="219"/>
      <c r="E45" s="274">
        <v>57790880778</v>
      </c>
      <c r="F45" s="275">
        <v>56684204145</v>
      </c>
      <c r="G45" s="223"/>
      <c r="H45" s="223"/>
      <c r="I45" s="222"/>
    </row>
    <row r="46" spans="1:11">
      <c r="A46" s="381">
        <v>5.2</v>
      </c>
      <c r="B46" s="382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9" t="s">
        <v>596</v>
      </c>
      <c r="B47" s="410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96">
        <v>1</v>
      </c>
      <c r="B49" s="404"/>
      <c r="C49" s="207" t="s">
        <v>559</v>
      </c>
      <c r="D49" s="288"/>
      <c r="E49" s="289">
        <f>F51</f>
        <v>5250</v>
      </c>
      <c r="F49" s="290">
        <v>5280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96">
        <v>2</v>
      </c>
      <c r="B51" s="397"/>
      <c r="C51" s="292" t="s">
        <v>561</v>
      </c>
      <c r="D51" s="293"/>
      <c r="E51" s="289">
        <v>5380</v>
      </c>
      <c r="F51" s="294">
        <v>5250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98">
        <v>3</v>
      </c>
      <c r="B53" s="399"/>
      <c r="C53" s="238" t="s">
        <v>563</v>
      </c>
      <c r="D53" s="250"/>
      <c r="E53" s="295">
        <f>(E51-E49)/E49</f>
        <v>2.4761904761904763E-2</v>
      </c>
      <c r="F53" s="296">
        <v>-5.681818181818182E-3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98">
        <v>4</v>
      </c>
      <c r="B55" s="399"/>
      <c r="C55" s="400" t="s">
        <v>609</v>
      </c>
      <c r="D55" s="401"/>
      <c r="E55" s="298"/>
      <c r="F55" s="299"/>
      <c r="H55" s="223"/>
      <c r="I55" s="222"/>
    </row>
    <row r="56" spans="1:9">
      <c r="A56" s="300"/>
      <c r="B56" s="301"/>
      <c r="C56" s="402"/>
      <c r="D56" s="403"/>
      <c r="E56" s="216"/>
      <c r="F56" s="291"/>
      <c r="H56" s="223"/>
      <c r="I56" s="222"/>
    </row>
    <row r="57" spans="1:9">
      <c r="A57" s="381">
        <v>4.0999999999999996</v>
      </c>
      <c r="B57" s="382"/>
      <c r="C57" s="302" t="s">
        <v>610</v>
      </c>
      <c r="D57" s="303"/>
      <c r="E57" s="262">
        <f>E51-E34</f>
        <v>-6178.17</v>
      </c>
      <c r="F57" s="263">
        <v>-6086.84</v>
      </c>
      <c r="G57" s="222"/>
      <c r="H57" s="223"/>
      <c r="I57" s="222"/>
    </row>
    <row r="58" spans="1:9">
      <c r="A58" s="407">
        <v>4.2</v>
      </c>
      <c r="B58" s="408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-0.53452838987486773</v>
      </c>
      <c r="F59" s="308">
        <v>-0.53690799199777006</v>
      </c>
      <c r="G59" s="297"/>
      <c r="H59" s="223"/>
      <c r="I59" s="222"/>
    </row>
    <row r="60" spans="1:9">
      <c r="A60" s="398">
        <v>5</v>
      </c>
      <c r="B60" s="399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1">
        <v>5.0999999999999996</v>
      </c>
      <c r="B62" s="382"/>
      <c r="C62" s="273" t="s">
        <v>611</v>
      </c>
      <c r="D62" s="316"/>
      <c r="E62" s="274">
        <v>6900</v>
      </c>
      <c r="F62" s="275">
        <v>7200</v>
      </c>
      <c r="G62" s="234"/>
      <c r="H62" s="223"/>
      <c r="I62" s="222"/>
    </row>
    <row r="63" spans="1:9" ht="20.25" thickBot="1">
      <c r="A63" s="422">
        <v>5.2</v>
      </c>
      <c r="B63" s="423"/>
      <c r="C63" s="317" t="s">
        <v>612</v>
      </c>
      <c r="D63" s="318"/>
      <c r="E63" s="319">
        <v>4700</v>
      </c>
      <c r="F63" s="320">
        <v>4700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424" t="s">
        <v>613</v>
      </c>
      <c r="D65" s="424"/>
      <c r="E65" s="424"/>
      <c r="F65" s="42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421" t="s">
        <v>602</v>
      </c>
      <c r="F68" s="421"/>
    </row>
    <row r="69" spans="1:6">
      <c r="B69" s="330" t="s">
        <v>615</v>
      </c>
      <c r="D69" s="329"/>
      <c r="E69" s="420" t="s">
        <v>571</v>
      </c>
      <c r="F69" s="421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JNLkXTJ1mcQxe00Sz8x9Wm+StC8pPfJ2/3v//VBLZqw=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xicj/2T42JKQgq4MFBLHCBVkJQydLijclzwVqsdA3QU=</DigestValue>
    </Reference>
  </SignedInfo>
  <SignatureValue>G/ImaEOT23orfFjZYi1PhsL0aCJTKIU+YV3yf6Tmy1+v8IEE7AiGw1KYXe3NPnWZk+6irT1xD8JQ
81Hkt+5w8MzjDGrbkzlhXvBaR5tVyI5Ij+UejO7rPcdNAObOiNf0qlwvwa2C8bhJJkjvGQL0/LUS
tZaveMmfBvNNHUJp9/vxoclXpsMJPGacnVzxyWXcoWjjOpkSWo6GjTtFci0xBo1kPfTL4qNAMEng
17gdZjkXFQWbJR/JpNdFfvxHkdGfVcM69Ku3jfwwFGnnE9FhNjpAFwomvLTsFaxi+AOWXybEbEEs
ZnDUALVODOxTSw0IybWxB2t6PqzOZBAIIV7qdA==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Y7o2U9Y6HizRz9BSnu8gmm/lTS+boVeOr6kOlz7fP5c=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dPCtOepBtQMMmrOhDC7XbqKiORkwcEFLUsW4tvXA21o=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CS1A5Ey+szVMd9PWJqNdlR46gwaizZ0jgZ9rYGVZDQs=</DigestValue>
      </Reference>
      <Reference URI="/xl/worksheets/sheet3.xml?ContentType=application/vnd.openxmlformats-officedocument.spreadsheetml.worksheet+xml">
        <DigestMethod Algorithm="http://www.w3.org/2001/04/xmlenc#sha256"/>
        <DigestValue>ESuNLxJGj66rAu/JtvETR23RetWs+o/pk6gK/6IGnqM=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7ReLX1Ir4YbLiunSR5G3JxbNAmheFRke5qPaprzLcZM=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2025-06-04T07:09:28Z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2025-06-04T07:09:28Z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/4IrkhENaL88GwmPsfcMcZKfhTbZEmVNQ4OTY5KMgTo=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shDevOGNTtWSOuHLV/I6lwz9CgIuXTpJYTo1o1/t4RQ=</DigestValue>
    </Reference>
  </SignedInfo>
  <SignatureValue>5lPZjCl28aQLWkTeu1GBtMABv35OfHSHJlWiG2xJKG9/HO+xCn0v3Wkp2NutgJVuOBZi/5eb4SMM
1xdkyF5VF4ozqdCPtePsIxxYwRVw9EKxi+mz9KbtKHVXn3ElsUAG/we/hK0L6OZaC7BVPy6/+bI5
Bcubmw0dHH5Vvb1Edg3Zb9QoH2rWy25P8viyGZyIXy6b5CwJ/dB9PztZABOVhMxrSVeotp6iHj8z
KE8JbykFmmElrKUK67Xg6orMU9Y2CuchEVxt2x1HtutlFPfZsBpbdnDKgwV3fnmTAKfuaBayRE1C
8BPKh+1LGrnzO8GM/e4LovxiISHDj2TE1yQf3A==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Y7o2U9Y6HizRz9BSnu8gmm/lTS+boVeOr6kOlz7fP5c=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dPCtOepBtQMMmrOhDC7XbqKiORkwcEFLUsW4tvXA21o=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CS1A5Ey+szVMd9PWJqNdlR46gwaizZ0jgZ9rYGVZDQs=</DigestValue>
      </Reference>
      <Reference URI="/xl/worksheets/sheet3.xml?ContentType=application/vnd.openxmlformats-officedocument.spreadsheetml.worksheet+xml">
        <DigestMethod Algorithm="http://www.w3.org/2001/04/xmlenc#sha256"/>
        <DigestValue>ESuNLxJGj66rAu/JtvETR23RetWs+o/pk6gK/6IGnqM=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7ReLX1Ir4YbLiunSR5G3JxbNAmheFRke5qPaprzLcZM=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2025-06-04T09:24:04Z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2025-06-04T09:24:04Z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2025-05-05T03:37:55Z</cp:lastPrinted>
  <dcterms:created xsi:type="dcterms:W3CDTF">2014-09-25T08:23:57Z</dcterms:created>
  <dcterms:modified xsi:type="dcterms:W3CDTF">2025-06-04T03:59:48Z</dcterms:modified>
</cp:coreProperties>
</file>