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2. Daily + Monthly\April\TCFIN\"/>
    </mc:Choice>
  </mc:AlternateContent>
  <bookViews>
    <workbookView xWindow="0" yWindow="0" windowWidth="28800" windowHeight="12180" firstSheet="6" activeTab="8"/>
  </bookViews>
  <sheets>
    <sheet name="ngay thang" sheetId="19" state="hidden" r:id="rId1"/>
    <sheet name="Tong quat" sheetId="27"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BCDanhMucDauTu_06029!$A$1:$G$77</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H17" i="11" l="1"/>
  <c r="H18" i="11"/>
  <c r="H19" i="11"/>
  <c r="H20" i="11"/>
  <c r="H21" i="11"/>
  <c r="H22" i="11"/>
  <c r="H23" i="11"/>
  <c r="H24" i="11"/>
  <c r="H25" i="11"/>
  <c r="H26" i="11"/>
  <c r="H27" i="11"/>
  <c r="H28" i="11"/>
  <c r="H29" i="11"/>
  <c r="H30" i="11"/>
  <c r="H31" i="11"/>
  <c r="H32" i="11"/>
  <c r="H16" i="11"/>
  <c r="F31" i="11" l="1"/>
  <c r="F30" i="11"/>
  <c r="F32" i="11"/>
  <c r="F26" i="11" l="1"/>
  <c r="F25" i="11"/>
  <c r="F27" i="11" l="1"/>
  <c r="F24" i="11"/>
  <c r="F23" i="11"/>
  <c r="F22" i="11"/>
  <c r="F21" i="11"/>
  <c r="F20" i="11"/>
  <c r="F19" i="11"/>
  <c r="F52" i="11" l="1"/>
  <c r="F54" i="11" l="1"/>
  <c r="F17" i="11"/>
  <c r="F18" i="11"/>
  <c r="F28" i="11"/>
  <c r="F29" i="11"/>
  <c r="D9" i="27" l="1"/>
  <c r="F16" i="11" l="1"/>
  <c r="D33" i="11" l="1"/>
  <c r="D43" i="11" s="1"/>
  <c r="F33" i="11"/>
  <c r="A4" i="23" l="1"/>
  <c r="A4" i="22"/>
  <c r="C10" i="20"/>
  <c r="C9" i="21" s="1"/>
  <c r="C9" i="22" s="1"/>
  <c r="C9" i="23" s="1"/>
  <c r="A5" i="20"/>
  <c r="A4" i="21" s="1"/>
  <c r="D10" i="8"/>
  <c r="A5" i="8"/>
  <c r="F61" i="11"/>
  <c r="D36" i="11"/>
  <c r="C10" i="11"/>
  <c r="A5" i="11"/>
  <c r="B6" i="19"/>
  <c r="C5" i="19"/>
  <c r="B5" i="19"/>
  <c r="C4" i="19"/>
  <c r="B4" i="19"/>
  <c r="C3" i="19"/>
  <c r="B3" i="19"/>
  <c r="C2" i="19"/>
  <c r="B2" i="19"/>
  <c r="F36" i="11" l="1"/>
  <c r="F43" i="11" l="1"/>
  <c r="F62" i="11" s="1"/>
  <c r="G32" i="11" l="1"/>
  <c r="G30" i="11"/>
  <c r="G31" i="11"/>
  <c r="G41" i="11"/>
  <c r="G26" i="11"/>
  <c r="G25" i="11"/>
  <c r="G57" i="11"/>
  <c r="G22" i="11"/>
  <c r="G24" i="11"/>
  <c r="G19" i="11"/>
  <c r="G21" i="11"/>
  <c r="G23" i="11"/>
  <c r="G27" i="11"/>
  <c r="G20" i="11"/>
  <c r="G47" i="11"/>
  <c r="G29" i="11"/>
  <c r="G18" i="11"/>
  <c r="G17" i="11"/>
  <c r="G28" i="11"/>
  <c r="G52" i="11"/>
  <c r="G49" i="11"/>
  <c r="G16" i="11"/>
  <c r="G62" i="11"/>
  <c r="G61" i="11"/>
  <c r="G56" i="11"/>
  <c r="G55" i="11"/>
  <c r="C6" i="19"/>
  <c r="C7" i="19"/>
  <c r="G33" i="11"/>
  <c r="G36" i="11"/>
  <c r="G43" i="11"/>
  <c r="G54" i="11" l="1"/>
</calcChain>
</file>

<file path=xl/sharedStrings.xml><?xml version="1.0" encoding="utf-8"?>
<sst xmlns="http://schemas.openxmlformats.org/spreadsheetml/2006/main" count="1045" uniqueCount="688">
  <si>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</si>
  <si>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</si>
  <si>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</si>
  <si>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</si>
  <si>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</si>
  <si>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</si>
  <si>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</si>
  <si>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</si>
  <si>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</si>
  <si>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</si>
  <si>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</si>
  <si>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</si>
  <si>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</si>
  <si>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</si>
  <si>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</si>
  <si>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</si>
  <si>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</si>
  <si>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</si>
  <si>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</si>
  <si>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</si>
  <si>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</si>
  <si>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</si>
  <si>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</si>
  <si>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</si>
  <si>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</si>
  <si>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</si>
  <si>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</si>
  <si>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</si>
  <si>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</si>
  <si>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</si>
  <si>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</si>
  <si>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</si>
  <si>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</si>
  <si>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</si>
  <si>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</si>
  <si>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</si>
  <si>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</si>
  <si>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</si>
  <si>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</si>
  <si>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</si>
  <si>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</si>
  <si>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</si>
  <si>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</si>
  <si>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</si>
  <si>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</si>
  <si>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</si>
  <si>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</si>
  <si>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</si>
  <si>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</si>
  <si>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</si>
  <si>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</si>
  <si>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</si>
  <si>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</si>
  <si>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</si>
  <si>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</si>
  <si>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</si>
  <si>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</si>
  <si>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</si>
  <si>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</si>
  <si>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</si>
  <si>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</si>
  <si>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</si>
  <si>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</si>
  <si>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</si>
  <si>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</si>
  <si>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</si>
  <si>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</si>
  <si>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</si>
  <si>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</si>
  <si>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</si>
  <si>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</si>
  <si>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</si>
  <si>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</si>
  <si>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</si>
  <si>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</si>
  <si>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</si>
  <si>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</si>
  <si>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</si>
  <si>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</si>
  <si>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</si>
  <si>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</si>
  <si>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</si>
  <si>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</si>
  <si>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</si>
  <si>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</si>
  <si>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</si>
  <si>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</si>
  <si>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</si>
  <si>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</si>
  <si>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</si>
  <si>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</si>
  <si>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</si>
  <si>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</si>
  <si>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</si>
  <si>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</si>
  <si>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</si>
  <si>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</si>
  <si>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</si>
  <si>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</si>
  <si>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</si>
  <si>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</si>
  <si>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</si>
  <si>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</si>
  <si>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</si>
  <si>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</si>
  <si>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</si>
  <si>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</si>
  <si>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</si>
  <si>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</si>
  <si>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</si>
  <si>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</si>
  <si>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</si>
  <si>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</si>
  <si>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</si>
  <si>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</si>
  <si>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</si>
  <si>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</si>
  <si>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</si>
  <si>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</si>
  <si>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</si>
  <si>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</si>
  <si>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</si>
  <si>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</si>
  <si>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</si>
  <si>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</si>
  <si>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</si>
  <si>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</si>
  <si>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</si>
  <si>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</si>
  <si>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</si>
  <si>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</si>
  <si>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</si>
  <si>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</si>
  <si>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</si>
  <si>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</si>
  <si>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</si>
  <si>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</si>
  <si>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</si>
  <si>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</si>
  <si>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</si>
  <si>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</si>
  <si>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</si>
  <si>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</si>
  <si>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</si>
  <si>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</si>
  <si>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</si>
  <si>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</si>
  <si>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</si>
  <si>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</si>
  <si>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</si>
  <si>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</si>
  <si>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</si>
  <si>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</si>
  <si>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</si>
  <si>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</si>
  <si>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</si>
  <si>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</si>
  <si>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</si>
  <si>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</si>
  <si>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</si>
  <si>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</si>
  <si>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</si>
  <si>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</si>
  <si>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</si>
  <si>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</si>
  <si>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</si>
  <si>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</si>
  <si>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</si>
  <si>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</si>
  <si>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</si>
  <si>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</si>
  <si>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</si>
  <si>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</si>
  <si>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</si>
  <si>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</si>
  <si>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</si>
  <si>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</si>
  <si>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</si>
  <si>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</si>
  <si>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</si>
  <si>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</si>
  <si>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</si>
  <si>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</si>
  <si>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</si>
  <si>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</si>
  <si>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</si>
  <si>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</si>
  <si>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</si>
  <si>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</si>
  <si>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</si>
  <si>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</si>
  <si>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</si>
  <si>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</si>
  <si>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</si>
  <si>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</si>
  <si>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</si>
  <si>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</si>
  <si>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</si>
  <si>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</si>
  <si>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</si>
  <si>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</si>
  <si>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</si>
  <si>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</si>
  <si>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</si>
  <si>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</si>
  <si>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</si>
  <si>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</si>
  <si>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</si>
  <si>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</si>
  <si>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</si>
  <si>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</si>
  <si>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</si>
  <si>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</si>
  <si>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</si>
  <si>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</si>
  <si>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</si>
  <si>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</si>
  <si>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</si>
  <si>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</si>
  <si>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</si>
  <si>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</si>
  <si>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</si>
  <si>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</si>
  <si>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</si>
  <si>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</si>
  <si>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</si>
  <si>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</si>
  <si>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</si>
  <si>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</si>
  <si>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</si>
  <si>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</si>
  <si>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</si>
  <si>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</si>
  <si>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</si>
  <si>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</si>
  <si>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</si>
  <si>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</si>
  <si>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</si>
  <si>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</si>
  <si>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</si>
  <si>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</si>
  <si>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</si>
  <si>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</si>
  <si>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</si>
  <si>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</si>
  <si>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</si>
  <si>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</si>
  <si>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</si>
  <si>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</si>
  <si>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</si>
  <si>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</si>
  <si>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</si>
  <si>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</si>
  <si>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</si>
  <si>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</si>
  <si>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</si>
  <si>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</si>
  <si>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</si>
  <si>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</si>
  <si>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</si>
  <si>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</si>
  <si>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</si>
  <si>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</si>
  <si>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</si>
  <si>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</si>
  <si>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</si>
  <si>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</si>
  <si>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</si>
  <si>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</si>
  <si>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</si>
  <si>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</si>
  <si>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</si>
  <si>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</si>
  <si>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</si>
  <si>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</si>
  <si>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</si>
  <si>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</si>
  <si>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</si>
  <si>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</si>
  <si>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</si>
  <si>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</si>
  <si>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</si>
  <si>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</si>
  <si>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</si>
  <si>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</si>
  <si>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</si>
  <si>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</si>
  <si>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</si>
  <si>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</si>
  <si>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</si>
  <si>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</si>
  <si>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</si>
  <si>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</si>
  <si>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</si>
  <si>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</si>
  <si>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</si>
  <si>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</si>
  <si>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</si>
  <si>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</si>
  <si>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</si>
  <si>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</si>
  <si>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</si>
  <si>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</si>
  <si>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</si>
  <si>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</si>
  <si>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</si>
  <si>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</si>
  <si>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</si>
  <si>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</si>
  <si>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</si>
  <si>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</si>
  <si>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</si>
  <si>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</si>
  <si>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</si>
  <si>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</si>
  <si>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</si>
  <si>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</si>
  <si>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</si>
  <si>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</si>
  <si>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</si>
  <si>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</si>
  <si>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</si>
  <si>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</si>
  <si>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</si>
  <si>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</si>
  <si>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</si>
  <si>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</si>
  <si>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</si>
  <si>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</si>
  <si>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</si>
  <si>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</si>
  <si>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</si>
  <si>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</si>
  <si>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</si>
  <si>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</si>
  <si>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</si>
  <si>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</si>
  <si>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</si>
  <si>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</si>
  <si>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</si>
  <si>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</si>
  <si>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</si>
  <si>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</si>
  <si>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</si>
  <si>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</si>
  <si>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</si>
  <si>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</si>
  <si>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</si>
  <si>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</si>
  <si>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</si>
  <si>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</si>
  <si>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</si>
  <si>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</si>
  <si>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</si>
  <si>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</si>
  <si>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</si>
  <si>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</si>
  <si>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</si>
  <si>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</si>
  <si>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</si>
  <si>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</si>
  <si>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</si>
  <si>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</si>
  <si>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</si>
  <si>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</si>
  <si>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</si>
  <si>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</si>
  <si>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</si>
  <si>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</si>
  <si>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</si>
  <si>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</si>
  <si>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</si>
  <si>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</si>
  <si>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</si>
  <si>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</si>
  <si>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</si>
  <si>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</si>
  <si>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</si>
  <si>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</si>
  <si>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</si>
  <si>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</si>
  <si>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</si>
  <si>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</si>
  <si>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</si>
  <si>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</si>
  <si>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</si>
  <si>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</si>
  <si>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</si>
  <si>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</si>
  <si>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</si>
  <si>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</si>
  <si>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</si>
  <si>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</si>
  <si>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</si>
  <si>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</si>
  <si>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</si>
  <si>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</si>
  <si>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</si>
  <si>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</si>
  <si>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</si>
  <si>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</si>
  <si>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</si>
  <si>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</si>
  <si>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</si>
  <si>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</si>
  <si>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</si>
  <si>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</si>
  <si>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</si>
  <si>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</si>
  <si>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</si>
  <si>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</si>
  <si>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</si>
  <si>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</si>
  <si>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</si>
  <si>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</si>
  <si>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</si>
  <si>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</si>
  <si>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</si>
  <si>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</si>
  <si>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</si>
  <si>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</si>
  <si>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</si>
  <si>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</si>
  <si>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</si>
  <si>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</si>
  <si>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</si>
  <si>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</si>
  <si>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</si>
  <si>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</si>
  <si>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</si>
  <si>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</si>
  <si>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</si>
  <si>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</si>
  <si>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</si>
  <si>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</si>
  <si>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</si>
  <si>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</si>
  <si>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</si>
  <si>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</si>
  <si>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</si>
  <si>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</si>
  <si>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</si>
  <si>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</si>
  <si>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</si>
  <si>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</si>
  <si>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</si>
  <si>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</si>
  <si>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</si>
  <si>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</si>
  <si>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</si>
  <si>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</si>
  <si>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</si>
  <si>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</si>
  <si>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</si>
  <si>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</si>
  <si>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</si>
  <si>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</si>
  <si>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</si>
  <si>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</si>
  <si>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</si>
  <si>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</si>
  <si>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</si>
  <si>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</si>
  <si>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</si>
  <si>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</si>
  <si>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</si>
  <si>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</si>
  <si>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</si>
  <si>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</si>
  <si>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</si>
  <si>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</si>
  <si>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</si>
  <si>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</si>
  <si>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</si>
  <si>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</si>
  <si>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</si>
  <si>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</si>
  <si>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</si>
  <si>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</si>
  <si>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</si>
  <si>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</si>
  <si>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</si>
  <si>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</si>
  <si>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</si>
  <si>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</si>
  <si>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</si>
  <si>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</si>
  <si>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</si>
  <si>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</si>
  <si>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</si>
  <si>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</si>
  <si>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</si>
  <si>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</si>
  <si>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</si>
  <si>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</si>
  <si>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</si>
  <si>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</si>
  <si>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</si>
  <si>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</si>
  <si>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</si>
  <si>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</si>
  <si>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</si>
  <si>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</si>
  <si>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</si>
  <si>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</si>
  <si>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</si>
  <si>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</si>
  <si>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</si>
  <si>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</si>
  <si>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</si>
  <si>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</si>
  <si>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</si>
  <si>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</si>
  <si>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</si>
  <si>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</si>
  <si>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</si>
  <si>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</si>
  <si>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</si>
  <si>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</si>
  <si>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</si>
  <si>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</si>
  <si>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</si>
  <si>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</si>
  <si>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</si>
  <si>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</si>
  <si>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</si>
  <si>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</si>
  <si>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</si>
  <si>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</si>
  <si>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</si>
  <si>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</si>
  <si>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</si>
  <si>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</si>
  <si>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</si>
  <si>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</si>
  <si>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</si>
  <si>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</si>
  <si>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</si>
  <si>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</si>
  <si>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</si>
  <si>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</si>
  <si>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</si>
  <si>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</si>
  <si>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</si>
  <si>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</si>
  <si>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</si>
  <si>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</si>
  <si>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</si>
  <si>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</si>
  <si>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</si>
  <si>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</si>
  <si>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</si>
  <si>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</si>
  <si>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</si>
  <si>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</si>
  <si>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</si>
  <si>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</si>
  <si>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</si>
  <si>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</si>
  <si>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</si>
  <si>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</si>
  <si>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</si>
  <si>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</si>
  <si>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</si>
  <si>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</si>
  <si>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</si>
  <si>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</si>
  <si>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</si>
  <si>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</si>
  <si>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</si>
  <si>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</si>
  <si>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</si>
  <si>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</si>
  <si>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</si>
  <si>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</si>
  <si>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</si>
  <si>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</si>
  <si>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</si>
  <si>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</si>
  <si>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</si>
  <si>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</si>
  <si>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</si>
  <si>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</si>
  <si>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</si>
  <si>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</si>
  <si>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</si>
  <si>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</si>
  <si>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</si>
  <si>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</si>
  <si>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</si>
  <si>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</si>
  <si>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</si>
  <si>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</si>
  <si>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</si>
  <si>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</si>
  <si>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</si>
  <si>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</si>
  <si>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</si>
  <si>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</si>
  <si>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</si>
  <si>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</si>
  <si>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</si>
  <si>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</si>
  <si>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</si>
  <si>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</si>
  <si>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</si>
  <si>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</si>
  <si>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</si>
  <si>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</si>
  <si>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</si>
  <si>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</si>
  <si>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</si>
  <si>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</si>
  <si>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</si>
  <si>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</si>
  <si>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</si>
  <si>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</si>
  <si>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</si>
  <si>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</si>
  <si>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</si>
  <si>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</si>
  <si>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</si>
  <si>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</si>
  <si>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</si>
  <si>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</si>
  <si>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</si>
  <si>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</si>
  <si>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</si>
  <si>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</si>
  <si>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Đại diện được ủy quyền của Ngân hàng giám sát</t>
  </si>
  <si>
    <t>Đại diện được ủy quyền của Công ty quản lý Quỹ</t>
  </si>
  <si>
    <t>Cùng kỳ năm trước</t>
  </si>
  <si>
    <t>Năm 2024
Year 2024</t>
  </si>
  <si>
    <t>mua</t>
  </si>
  <si>
    <t>1.1. Cổ tức được nhận
Income from Dividend</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</si>
  <si>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</si>
  <si>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</si>
  <si>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</si>
  <si>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</si>
  <si>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r>
      <t xml:space="preserve">Quyền mua SSI
</t>
    </r>
    <r>
      <rPr>
        <i/>
        <sz val="10"/>
        <color theme="1"/>
        <rFont val="Tahoma"/>
        <family val="2"/>
      </rPr>
      <t>Rights</t>
    </r>
  </si>
  <si>
    <t>quyền mua</t>
  </si>
  <si>
    <t>2246.10</t>
  </si>
  <si>
    <t>Thay đổi NAV do mua lại, phát hành thêm Chứng chỉ quỹ (= III.1 - III.2)
Change of Net Asset Value due to subscription, redemption during the period</t>
  </si>
  <si>
    <t>Năm 2025
Year 2025</t>
  </si>
  <si>
    <t>KỲ BÁO CÁO/ THIS PERIOD
31/03/2025</t>
  </si>
  <si>
    <t>Ngày 31 tháng 03 năm 2025
As at 31 Mar 2025</t>
  </si>
  <si>
    <t>Tổng số chứng chỉ quỹ đang lưu hành
Number of total outstanding fund certificates</t>
  </si>
  <si>
    <t>Tháng 4 năm 2025/Apr 2025</t>
  </si>
  <si>
    <t>Tại ngày 30 tháng 04 năm 2025/ As at 30 Apr 2025</t>
  </si>
  <si>
    <t>Ngày 06 tháng 05 năm 2025
06 May 2025</t>
  </si>
  <si>
    <t>KỲ BÁO CÁO/ THIS PERIOD
30/04/2025</t>
  </si>
  <si>
    <t>Ngày 30 tháng 04 năm 2025
As at 30 Apr 2025</t>
  </si>
  <si>
    <t xml:space="preserve"> -   </t>
  </si>
  <si>
    <t xml:space="preserve">     ACB             </t>
  </si>
  <si>
    <t xml:space="preserve">     BID             </t>
  </si>
  <si>
    <t xml:space="preserve">     BVH             </t>
  </si>
  <si>
    <t xml:space="preserve">     CTG             </t>
  </si>
  <si>
    <t xml:space="preserve">     EIB             </t>
  </si>
  <si>
    <t xml:space="preserve">     HDB             </t>
  </si>
  <si>
    <t xml:space="preserve">     MBB             </t>
  </si>
  <si>
    <t xml:space="preserve">     MBS             </t>
  </si>
  <si>
    <t xml:space="preserve">     MSB             </t>
  </si>
  <si>
    <t xml:space="preserve">     PVI             </t>
  </si>
  <si>
    <t xml:space="preserve">     SSI             </t>
  </si>
  <si>
    <t xml:space="preserve">     STB             </t>
  </si>
  <si>
    <t xml:space="preserve">     VCB             </t>
  </si>
  <si>
    <t xml:space="preserve">     VCI             </t>
  </si>
  <si>
    <t xml:space="preserve">     VIX             </t>
  </si>
  <si>
    <t xml:space="preserve">     VND             </t>
  </si>
  <si>
    <t xml:space="preserve">     VPB             </t>
  </si>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</sst>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 numFmtId="219" formatCode="_-* #,##0_-;\-* #,##0_-;_-* &quot;-&quot;??_-;_-@_-"/>
    <numFmt numFmtId="220" formatCode="dd/mm/yyyy;@"/>
    <numFmt numFmtId="221" formatCode="##,###,###,###,###"/>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
      <b/>
      <sz val="10"/>
      <color rgb="FFFF0000"/>
      <name val="Tahoma"/>
      <family val="2"/>
    </font>
    <font>
      <b/>
      <sz val="10"/>
      <color theme="1"/>
      <name val="Arial"/>
      <family val="2"/>
    </font>
    <font>
      <sz val="8.25"/>
      <color theme="1"/>
      <name val="Microsoft Sans Serif"/>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1538">
    <xf numFmtId="0" fontId="0" fillId="0" borderId="0"/>
    <xf numFmtId="43" fontId="16" fillId="0" borderId="0" quotePrefix="1" applyFont="0" applyFill="0" applyBorder="0" applyAlignment="0">
      <protection locked="0"/>
    </xf>
    <xf numFmtId="43" fontId="26" fillId="0" borderId="0" applyFont="0" applyFill="0" applyBorder="0" applyAlignment="0" applyProtection="0"/>
    <xf numFmtId="43" fontId="22"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9" fontId="16" fillId="0" borderId="0" quotePrefix="1" applyFont="0" applyFill="0" applyBorder="0" applyAlignment="0">
      <protection locked="0"/>
    </xf>
    <xf numFmtId="9" fontId="2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0" fontId="14" fillId="0" borderId="0"/>
    <xf numFmtId="43" fontId="16" fillId="0" borderId="0" quotePrefix="1" applyFont="0" applyFill="0" applyBorder="0" applyAlignment="0">
      <protection locked="0"/>
    </xf>
    <xf numFmtId="169" fontId="33" fillId="0" borderId="0" applyFont="0" applyFill="0" applyBorder="0" applyAlignment="0" applyProtection="0"/>
    <xf numFmtId="0" fontId="34" fillId="0" borderId="0" applyNumberFormat="0" applyFill="0" applyBorder="0" applyAlignment="0" applyProtection="0"/>
    <xf numFmtId="170" fontId="34" fillId="0" borderId="0" applyNumberFormat="0" applyFill="0" applyBorder="0" applyAlignment="0" applyProtection="0"/>
    <xf numFmtId="170" fontId="34" fillId="0" borderId="0" applyNumberFormat="0" applyFill="0" applyBorder="0" applyAlignment="0" applyProtection="0"/>
    <xf numFmtId="171" fontId="35" fillId="0" borderId="0" applyBorder="0"/>
    <xf numFmtId="0" fontId="16" fillId="0" borderId="0"/>
    <xf numFmtId="0" fontId="3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40" fontId="37" fillId="0" borderId="0" applyFont="0" applyFill="0" applyBorder="0" applyAlignment="0" applyProtection="0"/>
    <xf numFmtId="173" fontId="38" fillId="0" borderId="0" applyFont="0" applyFill="0" applyBorder="0" applyAlignment="0" applyProtection="0"/>
    <xf numFmtId="38" fontId="37" fillId="0" borderId="0" applyFont="0" applyFill="0" applyBorder="0" applyAlignment="0" applyProtection="0"/>
    <xf numFmtId="164" fontId="39" fillId="0" borderId="0" applyFont="0" applyFill="0" applyBorder="0" applyAlignment="0" applyProtection="0"/>
    <xf numFmtId="9" fontId="40" fillId="0" borderId="0" applyFont="0" applyFill="0" applyBorder="0" applyAlignment="0" applyProtection="0"/>
    <xf numFmtId="6" fontId="41" fillId="0" borderId="0" applyFont="0" applyFill="0" applyBorder="0" applyAlignment="0" applyProtection="0"/>
    <xf numFmtId="0" fontId="42"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43" fillId="0" borderId="0"/>
    <xf numFmtId="0" fontId="16" fillId="0" borderId="0" applyNumberFormat="0" applyFill="0" applyBorder="0" applyAlignment="0" applyProtection="0"/>
    <xf numFmtId="0" fontId="44" fillId="0" borderId="0"/>
    <xf numFmtId="0" fontId="44" fillId="0" borderId="0"/>
    <xf numFmtId="0" fontId="45" fillId="0" borderId="0">
      <alignment vertical="top"/>
    </xf>
    <xf numFmtId="42" fontId="46" fillId="0" borderId="0" applyFont="0" applyFill="0" applyBorder="0" applyAlignment="0" applyProtection="0"/>
    <xf numFmtId="0" fontId="47" fillId="0" borderId="0" applyNumberFormat="0" applyFill="0" applyBorder="0" applyAlignment="0" applyProtection="0"/>
    <xf numFmtId="42" fontId="46" fillId="0" borderId="0" applyFont="0" applyFill="0" applyBorder="0" applyAlignment="0" applyProtection="0"/>
    <xf numFmtId="169" fontId="33" fillId="0" borderId="0" applyFont="0" applyFill="0" applyBorder="0" applyAlignment="0" applyProtection="0"/>
    <xf numFmtId="165" fontId="33" fillId="0" borderId="0" applyFont="0" applyFill="0" applyBorder="0" applyAlignment="0" applyProtection="0"/>
    <xf numFmtId="174" fontId="46" fillId="0" borderId="0" applyFont="0" applyFill="0" applyBorder="0" applyAlignment="0" applyProtection="0"/>
    <xf numFmtId="164" fontId="33" fillId="0" borderId="0" applyFont="0" applyFill="0" applyBorder="0" applyAlignment="0" applyProtection="0"/>
    <xf numFmtId="42" fontId="46" fillId="0" borderId="0" applyFont="0" applyFill="0" applyBorder="0" applyAlignment="0" applyProtection="0"/>
    <xf numFmtId="174" fontId="46" fillId="0" borderId="0" applyFont="0" applyFill="0" applyBorder="0" applyAlignment="0" applyProtection="0"/>
    <xf numFmtId="165" fontId="33" fillId="0" borderId="0" applyFont="0" applyFill="0" applyBorder="0" applyAlignment="0" applyProtection="0"/>
    <xf numFmtId="175" fontId="46" fillId="0" borderId="0" applyFont="0" applyFill="0" applyBorder="0" applyAlignment="0" applyProtection="0"/>
    <xf numFmtId="164" fontId="33" fillId="0" borderId="0" applyFont="0" applyFill="0" applyBorder="0" applyAlignment="0" applyProtection="0"/>
    <xf numFmtId="165" fontId="33" fillId="0" borderId="0" applyFont="0" applyFill="0" applyBorder="0" applyAlignment="0" applyProtection="0"/>
    <xf numFmtId="175" fontId="46" fillId="0" borderId="0" applyFont="0" applyFill="0" applyBorder="0" applyAlignment="0" applyProtection="0"/>
    <xf numFmtId="174" fontId="46" fillId="0" borderId="0" applyFont="0" applyFill="0" applyBorder="0" applyAlignment="0" applyProtection="0"/>
    <xf numFmtId="164" fontId="33" fillId="0" borderId="0" applyFont="0" applyFill="0" applyBorder="0" applyAlignment="0" applyProtection="0"/>
    <xf numFmtId="169" fontId="33" fillId="0" borderId="0" applyFont="0" applyFill="0" applyBorder="0" applyAlignment="0" applyProtection="0"/>
    <xf numFmtId="42" fontId="46" fillId="0" borderId="0" applyFont="0" applyFill="0" applyBorder="0" applyAlignment="0" applyProtection="0"/>
    <xf numFmtId="164" fontId="33" fillId="0" borderId="0" applyFont="0" applyFill="0" applyBorder="0" applyAlignment="0" applyProtection="0"/>
    <xf numFmtId="175" fontId="46" fillId="0" borderId="0" applyFont="0" applyFill="0" applyBorder="0" applyAlignment="0" applyProtection="0"/>
    <xf numFmtId="174" fontId="46" fillId="0" borderId="0" applyFont="0" applyFill="0" applyBorder="0" applyAlignment="0" applyProtection="0"/>
    <xf numFmtId="169" fontId="33" fillId="0" borderId="0" applyFont="0" applyFill="0" applyBorder="0" applyAlignment="0" applyProtection="0"/>
    <xf numFmtId="165" fontId="33" fillId="0" borderId="0" applyFont="0" applyFill="0" applyBorder="0" applyAlignment="0" applyProtection="0"/>
    <xf numFmtId="0" fontId="47" fillId="0" borderId="0" applyNumberForma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0" fontId="16" fillId="0" borderId="0"/>
    <xf numFmtId="0" fontId="48" fillId="0" borderId="0"/>
    <xf numFmtId="0" fontId="49" fillId="16" borderId="0"/>
    <xf numFmtId="9" fontId="50" fillId="0" borderId="0" applyBorder="0" applyAlignment="0" applyProtection="0"/>
    <xf numFmtId="0" fontId="51" fillId="16" borderId="0"/>
    <xf numFmtId="0" fontId="21" fillId="0" borderId="0"/>
    <xf numFmtId="170" fontId="52" fillId="17" borderId="0" applyNumberFormat="0" applyBorder="0" applyAlignment="0" applyProtection="0"/>
    <xf numFmtId="0" fontId="14" fillId="4" borderId="0" applyNumberFormat="0" applyBorder="0" applyAlignment="0" applyProtection="0"/>
    <xf numFmtId="170" fontId="52" fillId="18" borderId="0" applyNumberFormat="0" applyBorder="0" applyAlignment="0" applyProtection="0"/>
    <xf numFmtId="0" fontId="14" fillId="6" borderId="0" applyNumberFormat="0" applyBorder="0" applyAlignment="0" applyProtection="0"/>
    <xf numFmtId="170" fontId="52" fillId="19" borderId="0" applyNumberFormat="0" applyBorder="0" applyAlignment="0" applyProtection="0"/>
    <xf numFmtId="0" fontId="14" fillId="8" borderId="0" applyNumberFormat="0" applyBorder="0" applyAlignment="0" applyProtection="0"/>
    <xf numFmtId="170" fontId="52" fillId="20" borderId="0" applyNumberFormat="0" applyBorder="0" applyAlignment="0" applyProtection="0"/>
    <xf numFmtId="0" fontId="14" fillId="10" borderId="0" applyNumberFormat="0" applyBorder="0" applyAlignment="0" applyProtection="0"/>
    <xf numFmtId="170" fontId="52" fillId="21" borderId="0" applyNumberFormat="0" applyBorder="0" applyAlignment="0" applyProtection="0"/>
    <xf numFmtId="0" fontId="14" fillId="12" borderId="0" applyNumberFormat="0" applyBorder="0" applyAlignment="0" applyProtection="0"/>
    <xf numFmtId="170" fontId="52" fillId="22" borderId="0" applyNumberFormat="0" applyBorder="0" applyAlignment="0" applyProtection="0"/>
    <xf numFmtId="0" fontId="14" fillId="14" borderId="0" applyNumberFormat="0" applyBorder="0" applyAlignment="0" applyProtection="0"/>
    <xf numFmtId="0" fontId="53" fillId="16" borderId="0"/>
    <xf numFmtId="0" fontId="54" fillId="0" borderId="0"/>
    <xf numFmtId="0" fontId="55" fillId="0" borderId="0">
      <alignment wrapText="1"/>
    </xf>
    <xf numFmtId="170" fontId="52" fillId="23" borderId="0" applyNumberFormat="0" applyBorder="0" applyAlignment="0" applyProtection="0"/>
    <xf numFmtId="0" fontId="14" fillId="5" borderId="0" applyNumberFormat="0" applyBorder="0" applyAlignment="0" applyProtection="0"/>
    <xf numFmtId="170" fontId="52" fillId="24" borderId="0" applyNumberFormat="0" applyBorder="0" applyAlignment="0" applyProtection="0"/>
    <xf numFmtId="0" fontId="14" fillId="7" borderId="0" applyNumberFormat="0" applyBorder="0" applyAlignment="0" applyProtection="0"/>
    <xf numFmtId="170" fontId="52" fillId="25" borderId="0" applyNumberFormat="0" applyBorder="0" applyAlignment="0" applyProtection="0"/>
    <xf numFmtId="0" fontId="14" fillId="9" borderId="0" applyNumberFormat="0" applyBorder="0" applyAlignment="0" applyProtection="0"/>
    <xf numFmtId="170" fontId="52" fillId="20" borderId="0" applyNumberFormat="0" applyBorder="0" applyAlignment="0" applyProtection="0"/>
    <xf numFmtId="0" fontId="14" fillId="11" borderId="0" applyNumberFormat="0" applyBorder="0" applyAlignment="0" applyProtection="0"/>
    <xf numFmtId="170" fontId="52" fillId="23" borderId="0" applyNumberFormat="0" applyBorder="0" applyAlignment="0" applyProtection="0"/>
    <xf numFmtId="0" fontId="14" fillId="13" borderId="0" applyNumberFormat="0" applyBorder="0" applyAlignment="0" applyProtection="0"/>
    <xf numFmtId="170" fontId="52" fillId="26" borderId="0" applyNumberFormat="0" applyBorder="0" applyAlignment="0" applyProtection="0"/>
    <xf numFmtId="0" fontId="14" fillId="15" borderId="0" applyNumberFormat="0" applyBorder="0" applyAlignment="0" applyProtection="0"/>
    <xf numFmtId="170" fontId="56" fillId="27" borderId="0" applyNumberFormat="0" applyBorder="0" applyAlignment="0" applyProtection="0"/>
    <xf numFmtId="170" fontId="56" fillId="24" borderId="0" applyNumberFormat="0" applyBorder="0" applyAlignment="0" applyProtection="0"/>
    <xf numFmtId="170" fontId="56" fillId="25" borderId="0" applyNumberFormat="0" applyBorder="0" applyAlignment="0" applyProtection="0"/>
    <xf numFmtId="170" fontId="56" fillId="28" borderId="0" applyNumberFormat="0" applyBorder="0" applyAlignment="0" applyProtection="0"/>
    <xf numFmtId="170" fontId="56" fillId="29" borderId="0" applyNumberFormat="0" applyBorder="0" applyAlignment="0" applyProtection="0"/>
    <xf numFmtId="170" fontId="56" fillId="30" borderId="0" applyNumberFormat="0" applyBorder="0" applyAlignment="0" applyProtection="0"/>
    <xf numFmtId="170" fontId="56" fillId="31" borderId="0" applyNumberFormat="0" applyBorder="0" applyAlignment="0" applyProtection="0"/>
    <xf numFmtId="170" fontId="56" fillId="32" borderId="0" applyNumberFormat="0" applyBorder="0" applyAlignment="0" applyProtection="0"/>
    <xf numFmtId="170" fontId="56" fillId="33" borderId="0" applyNumberFormat="0" applyBorder="0" applyAlignment="0" applyProtection="0"/>
    <xf numFmtId="170" fontId="56" fillId="28" borderId="0" applyNumberFormat="0" applyBorder="0" applyAlignment="0" applyProtection="0"/>
    <xf numFmtId="170" fontId="56" fillId="29" borderId="0" applyNumberFormat="0" applyBorder="0" applyAlignment="0" applyProtection="0"/>
    <xf numFmtId="170" fontId="56" fillId="34" borderId="0" applyNumberFormat="0" applyBorder="0" applyAlignment="0" applyProtection="0"/>
    <xf numFmtId="0" fontId="57" fillId="0" borderId="0" applyNumberFormat="0" applyAlignment="0"/>
    <xf numFmtId="178" fontId="16" fillId="0" borderId="0" applyFont="0" applyFill="0" applyBorder="0" applyAlignment="0" applyProtection="0"/>
    <xf numFmtId="0" fontId="58" fillId="0" borderId="0" applyFont="0" applyFill="0" applyBorder="0" applyAlignment="0" applyProtection="0"/>
    <xf numFmtId="179" fontId="59" fillId="0" borderId="0" applyFont="0" applyFill="0" applyBorder="0" applyAlignment="0" applyProtection="0"/>
    <xf numFmtId="180" fontId="16" fillId="0" borderId="0" applyFont="0" applyFill="0" applyBorder="0" applyAlignment="0" applyProtection="0"/>
    <xf numFmtId="0" fontId="58" fillId="0" borderId="0" applyFont="0" applyFill="0" applyBorder="0" applyAlignment="0" applyProtection="0"/>
    <xf numFmtId="180" fontId="16" fillId="0" borderId="0" applyFont="0" applyFill="0" applyBorder="0" applyAlignment="0" applyProtection="0"/>
    <xf numFmtId="0" fontId="60" fillId="0" borderId="0">
      <alignment horizontal="center" wrapText="1"/>
      <protection locked="0"/>
    </xf>
    <xf numFmtId="181" fontId="61" fillId="0" borderId="0" applyFont="0" applyFill="0" applyBorder="0" applyAlignment="0" applyProtection="0"/>
    <xf numFmtId="0" fontId="58" fillId="0" borderId="0" applyFont="0" applyFill="0" applyBorder="0" applyAlignment="0" applyProtection="0"/>
    <xf numFmtId="181" fontId="61" fillId="0" borderId="0" applyFont="0" applyFill="0" applyBorder="0" applyAlignment="0" applyProtection="0"/>
    <xf numFmtId="182" fontId="61" fillId="0" borderId="0" applyFont="0" applyFill="0" applyBorder="0" applyAlignment="0" applyProtection="0"/>
    <xf numFmtId="0" fontId="58" fillId="0" borderId="0" applyFont="0" applyFill="0" applyBorder="0" applyAlignment="0" applyProtection="0"/>
    <xf numFmtId="182" fontId="61" fillId="0" borderId="0" applyFont="0" applyFill="0" applyBorder="0" applyAlignment="0" applyProtection="0"/>
    <xf numFmtId="169" fontId="33" fillId="0" borderId="0" applyFont="0" applyFill="0" applyBorder="0" applyAlignment="0" applyProtection="0"/>
    <xf numFmtId="170" fontId="62" fillId="18" borderId="0" applyNumberFormat="0" applyBorder="0" applyAlignment="0" applyProtection="0"/>
    <xf numFmtId="0" fontId="58" fillId="0" borderId="0"/>
    <xf numFmtId="0" fontId="48" fillId="0" borderId="0"/>
    <xf numFmtId="0" fontId="58" fillId="0" borderId="0"/>
    <xf numFmtId="37" fontId="63" fillId="0" borderId="0"/>
    <xf numFmtId="173" fontId="16" fillId="0" borderId="0" applyFont="0" applyFill="0" applyBorder="0" applyAlignment="0" applyProtection="0"/>
    <xf numFmtId="183" fontId="16" fillId="0" borderId="0" applyFont="0" applyFill="0" applyBorder="0" applyAlignment="0" applyProtection="0"/>
    <xf numFmtId="171" fontId="35" fillId="0" borderId="0" applyFill="0"/>
    <xf numFmtId="184" fontId="35" fillId="0" borderId="0" applyNumberFormat="0" applyFill="0" applyBorder="0" applyAlignment="0">
      <alignment horizontal="center"/>
    </xf>
    <xf numFmtId="0" fontId="64" fillId="0" borderId="0" applyNumberFormat="0" applyFill="0">
      <alignment horizontal="center" vertical="center" wrapText="1"/>
    </xf>
    <xf numFmtId="171" fontId="35" fillId="0" borderId="9" applyFill="0" applyBorder="0"/>
    <xf numFmtId="41" fontId="35" fillId="0" borderId="0" applyAlignment="0"/>
    <xf numFmtId="0" fontId="64" fillId="0" borderId="0" applyFill="0" applyBorder="0">
      <alignment horizontal="center" vertical="center"/>
    </xf>
    <xf numFmtId="0" fontId="64" fillId="0" borderId="0" applyFill="0" applyBorder="0">
      <alignment horizontal="center" vertical="center"/>
    </xf>
    <xf numFmtId="171" fontId="35" fillId="0" borderId="8" applyFill="0" applyBorder="0"/>
    <xf numFmtId="0" fontId="35" fillId="0" borderId="0" applyNumberFormat="0" applyAlignment="0"/>
    <xf numFmtId="0" fontId="48" fillId="0" borderId="0" applyFill="0" applyBorder="0">
      <alignment horizontal="center" vertical="center" wrapText="1"/>
    </xf>
    <xf numFmtId="0" fontId="64" fillId="0" borderId="0" applyFill="0" applyBorder="0">
      <alignment horizontal="center" vertical="center" wrapText="1"/>
    </xf>
    <xf numFmtId="171" fontId="35" fillId="0" borderId="0" applyFill="0"/>
    <xf numFmtId="0" fontId="35" fillId="0" borderId="0" applyNumberFormat="0" applyAlignment="0">
      <alignment horizontal="center"/>
    </xf>
    <xf numFmtId="0" fontId="48" fillId="0" borderId="0" applyFill="0">
      <alignment horizontal="center" vertical="center" wrapText="1"/>
    </xf>
    <xf numFmtId="0" fontId="64" fillId="0" borderId="0" applyFill="0">
      <alignment horizontal="center" vertical="center" wrapText="1"/>
    </xf>
    <xf numFmtId="171" fontId="35" fillId="0" borderId="0" applyFill="0"/>
    <xf numFmtId="0" fontId="35" fillId="0" borderId="0" applyNumberFormat="0" applyAlignment="0">
      <alignment horizontal="center"/>
    </xf>
    <xf numFmtId="0" fontId="35" fillId="0" borderId="0" applyFill="0">
      <alignment vertical="center" wrapText="1"/>
    </xf>
    <xf numFmtId="0" fontId="64" fillId="0" borderId="0">
      <alignment horizontal="center" vertical="center" wrapText="1"/>
    </xf>
    <xf numFmtId="171" fontId="35" fillId="0" borderId="0" applyFill="0"/>
    <xf numFmtId="0" fontId="48"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1" fontId="65" fillId="0" borderId="0" applyFill="0"/>
    <xf numFmtId="0" fontId="35"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1" fontId="66" fillId="0" borderId="0" applyFill="0"/>
    <xf numFmtId="0" fontId="35" fillId="0" borderId="0" applyNumberFormat="0" applyAlignment="0">
      <alignment horizontal="center"/>
    </xf>
    <xf numFmtId="0" fontId="67" fillId="0" borderId="0">
      <alignment horizontal="center" wrapText="1"/>
    </xf>
    <xf numFmtId="0" fontId="64" fillId="0" borderId="0" applyFill="0">
      <alignment horizontal="center" vertical="center" wrapText="1"/>
    </xf>
    <xf numFmtId="185" fontId="16" fillId="0" borderId="0" applyFill="0" applyBorder="0" applyAlignment="0"/>
    <xf numFmtId="170" fontId="68" fillId="16" borderId="10" applyNumberFormat="0" applyAlignment="0" applyProtection="0"/>
    <xf numFmtId="0" fontId="69" fillId="0" borderId="0"/>
    <xf numFmtId="186" fontId="46" fillId="0" borderId="0" applyFont="0" applyFill="0" applyBorder="0" applyAlignment="0" applyProtection="0"/>
    <xf numFmtId="170" fontId="70" fillId="35" borderId="11" applyNumberFormat="0" applyAlignment="0" applyProtection="0"/>
    <xf numFmtId="1" fontId="71" fillId="0" borderId="6" applyBorder="0"/>
    <xf numFmtId="41"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165" fontId="16"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5"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187" fontId="48" fillId="0" borderId="0"/>
    <xf numFmtId="187" fontId="48" fillId="0" borderId="0"/>
    <xf numFmtId="188" fontId="72" fillId="0" borderId="0"/>
    <xf numFmtId="3" fontId="16" fillId="0" borderId="0" applyFont="0" applyFill="0" applyBorder="0" applyAlignment="0" applyProtection="0"/>
    <xf numFmtId="3" fontId="16" fillId="0" borderId="0" applyFont="0" applyFill="0" applyBorder="0" applyAlignment="0" applyProtection="0"/>
    <xf numFmtId="0" fontId="73" fillId="0" borderId="0" applyNumberFormat="0" applyAlignment="0">
      <alignment horizontal="left"/>
    </xf>
    <xf numFmtId="0" fontId="74" fillId="0" borderId="0" applyNumberFormat="0" applyAlignment="0"/>
    <xf numFmtId="189" fontId="75" fillId="0" borderId="0" applyFont="0" applyFill="0" applyBorder="0" applyAlignment="0" applyProtection="0"/>
    <xf numFmtId="190" fontId="16" fillId="0" borderId="0" applyFont="0" applyFill="0" applyBorder="0" applyAlignment="0" applyProtection="0"/>
    <xf numFmtId="190" fontId="16" fillId="0" borderId="0" applyFont="0" applyFill="0" applyBorder="0" applyAlignment="0" applyProtection="0"/>
    <xf numFmtId="191" fontId="16" fillId="0" borderId="0"/>
    <xf numFmtId="0" fontId="16" fillId="0" borderId="0" applyFont="0" applyFill="0" applyBorder="0" applyAlignment="0" applyProtection="0"/>
    <xf numFmtId="0" fontId="16" fillId="0" borderId="0" applyFont="0" applyFill="0" applyBorder="0" applyAlignment="0" applyProtection="0"/>
    <xf numFmtId="192" fontId="16" fillId="0" borderId="0" applyFont="0" applyFill="0" applyBorder="0" applyAlignment="0" applyProtection="0"/>
    <xf numFmtId="193" fontId="16" fillId="0" borderId="0" applyFont="0" applyFill="0" applyBorder="0" applyAlignment="0" applyProtection="0"/>
    <xf numFmtId="194" fontId="16" fillId="0" borderId="0"/>
    <xf numFmtId="0" fontId="46" fillId="0" borderId="12">
      <alignment horizontal="left"/>
    </xf>
    <xf numFmtId="0" fontId="76" fillId="0" borderId="0" applyNumberFormat="0" applyAlignment="0">
      <alignment horizontal="left"/>
    </xf>
    <xf numFmtId="195" fontId="21" fillId="0" borderId="0" applyFont="0" applyFill="0" applyBorder="0" applyAlignment="0" applyProtection="0"/>
    <xf numFmtId="196" fontId="16" fillId="0" borderId="0" applyFont="0" applyFill="0" applyBorder="0" applyAlignment="0" applyProtection="0"/>
    <xf numFmtId="170" fontId="77" fillId="0" borderId="0" applyNumberForma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197" fontId="21" fillId="0" borderId="13" applyFont="0" applyFill="0" applyBorder="0" applyProtection="0"/>
    <xf numFmtId="170" fontId="78" fillId="19" borderId="0" applyNumberFormat="0" applyBorder="0" applyAlignment="0" applyProtection="0"/>
    <xf numFmtId="38" fontId="57" fillId="16" borderId="0" applyNumberFormat="0" applyBorder="0" applyAlignment="0" applyProtection="0"/>
    <xf numFmtId="0" fontId="79" fillId="0" borderId="0">
      <alignment horizontal="left"/>
    </xf>
    <xf numFmtId="0" fontId="80" fillId="0" borderId="14" applyNumberFormat="0" applyAlignment="0" applyProtection="0">
      <alignment horizontal="left" vertical="center"/>
    </xf>
    <xf numFmtId="0" fontId="80" fillId="0" borderId="15">
      <alignment horizontal="left" vertical="center"/>
    </xf>
    <xf numFmtId="14" fontId="34" fillId="21" borderId="16">
      <alignment horizontal="center" vertical="center" wrapText="1"/>
    </xf>
    <xf numFmtId="0" fontId="81" fillId="0" borderId="0" applyNumberFormat="0" applyFill="0" applyBorder="0" applyAlignment="0" applyProtection="0"/>
    <xf numFmtId="170" fontId="82" fillId="0" borderId="17"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170" fontId="83" fillId="0" borderId="18"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170" fontId="84" fillId="0" borderId="19" applyNumberFormat="0" applyFill="0" applyAlignment="0" applyProtection="0"/>
    <xf numFmtId="170" fontId="84" fillId="0" borderId="0" applyNumberFormat="0" applyFill="0" applyBorder="0" applyAlignment="0" applyProtection="0"/>
    <xf numFmtId="14" fontId="34" fillId="21" borderId="16">
      <alignment horizontal="center" vertical="center" wrapText="1"/>
    </xf>
    <xf numFmtId="198" fontId="85" fillId="0" borderId="0">
      <protection locked="0"/>
    </xf>
    <xf numFmtId="198" fontId="85" fillId="0" borderId="0">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10" fontId="57" fillId="36" borderId="1" applyNumberFormat="0" applyBorder="0" applyAlignment="0" applyProtection="0"/>
    <xf numFmtId="0" fontId="89" fillId="0" borderId="0"/>
    <xf numFmtId="0" fontId="89" fillId="0" borderId="0"/>
    <xf numFmtId="0" fontId="89" fillId="0" borderId="0"/>
    <xf numFmtId="0" fontId="89" fillId="0" borderId="0"/>
    <xf numFmtId="0" fontId="89" fillId="0" borderId="0"/>
    <xf numFmtId="170" fontId="90" fillId="22" borderId="10" applyNumberFormat="0" applyAlignment="0" applyProtection="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185" fontId="91" fillId="37" borderId="0"/>
    <xf numFmtId="0" fontId="60" fillId="0" borderId="0" applyNumberFormat="0" applyFont="0" applyBorder="0" applyAlignment="0"/>
    <xf numFmtId="170" fontId="92" fillId="0" borderId="20" applyNumberFormat="0" applyFill="0" applyAlignment="0" applyProtection="0"/>
    <xf numFmtId="185" fontId="91" fillId="38" borderId="0"/>
    <xf numFmtId="38" fontId="44" fillId="0" borderId="0" applyFont="0" applyFill="0" applyBorder="0" applyAlignment="0" applyProtection="0"/>
    <xf numFmtId="40" fontId="44"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0" fontId="93" fillId="0" borderId="16"/>
    <xf numFmtId="199" fontId="94" fillId="0" borderId="21"/>
    <xf numFmtId="169" fontId="16" fillId="0" borderId="0" applyFont="0" applyFill="0" applyBorder="0" applyAlignment="0" applyProtection="0"/>
    <xf numFmtId="200" fontId="16" fillId="0" borderId="0" applyFont="0" applyFill="0" applyBorder="0" applyAlignment="0" applyProtection="0"/>
    <xf numFmtId="201" fontId="44" fillId="0" borderId="0" applyFont="0" applyFill="0" applyBorder="0" applyAlignment="0" applyProtection="0"/>
    <xf numFmtId="202" fontId="44" fillId="0" borderId="0" applyFont="0" applyFill="0" applyBorder="0" applyAlignment="0" applyProtection="0"/>
    <xf numFmtId="203" fontId="46" fillId="0" borderId="0" applyFont="0" applyFill="0" applyBorder="0" applyAlignment="0" applyProtection="0"/>
    <xf numFmtId="204" fontId="46" fillId="0" borderId="0" applyFont="0" applyFill="0" applyBorder="0" applyAlignment="0" applyProtection="0"/>
    <xf numFmtId="0" fontId="95" fillId="0" borderId="0" applyNumberFormat="0" applyFont="0" applyFill="0" applyAlignment="0"/>
    <xf numFmtId="170" fontId="96" fillId="39" borderId="0" applyNumberFormat="0" applyBorder="0" applyAlignment="0" applyProtection="0"/>
    <xf numFmtId="0" fontId="75" fillId="0" borderId="1"/>
    <xf numFmtId="0" fontId="75" fillId="0" borderId="1"/>
    <xf numFmtId="0" fontId="48" fillId="0" borderId="0"/>
    <xf numFmtId="0" fontId="48" fillId="0" borderId="0"/>
    <xf numFmtId="0" fontId="75" fillId="0" borderId="1"/>
    <xf numFmtId="37" fontId="97" fillId="0" borderId="0"/>
    <xf numFmtId="0" fontId="98" fillId="0" borderId="1" applyNumberFormat="0" applyFont="0" applyFill="0" applyBorder="0" applyAlignment="0">
      <alignment horizontal="center"/>
    </xf>
    <xf numFmtId="205" fontId="9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2" fillId="0" borderId="0"/>
    <xf numFmtId="0" fontId="22" fillId="0" borderId="0"/>
    <xf numFmtId="0" fontId="22" fillId="0" borderId="0"/>
    <xf numFmtId="0" fontId="22" fillId="0" borderId="0"/>
    <xf numFmtId="0" fontId="22" fillId="0" borderId="0"/>
    <xf numFmtId="0" fontId="14" fillId="0" borderId="0"/>
    <xf numFmtId="0" fontId="22"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4"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4"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4" fillId="0" borderId="0"/>
    <xf numFmtId="0" fontId="100" fillId="0" borderId="0">
      <alignment vertical="top"/>
    </xf>
    <xf numFmtId="0" fontId="14" fillId="0" borderId="0"/>
    <xf numFmtId="0" fontId="14" fillId="0" borderId="0"/>
    <xf numFmtId="0" fontId="14" fillId="0" borderId="0"/>
    <xf numFmtId="0" fontId="14" fillId="0" borderId="0"/>
    <xf numFmtId="0" fontId="14" fillId="0" borderId="0"/>
    <xf numFmtId="170" fontId="16" fillId="0" borderId="0" applyNumberFormat="0" applyFill="0" applyBorder="0" applyAlignment="0" applyProtection="0"/>
    <xf numFmtId="0" fontId="14" fillId="0" borderId="0"/>
    <xf numFmtId="0" fontId="14" fillId="0" borderId="0"/>
    <xf numFmtId="170" fontId="16" fillId="0" borderId="0" applyNumberFormat="0" applyFill="0" applyBorder="0" applyAlignment="0" applyProtection="0"/>
    <xf numFmtId="0" fontId="14" fillId="0" borderId="0"/>
    <xf numFmtId="170" fontId="16" fillId="0" borderId="0" applyNumberFormat="0" applyFill="0" applyBorder="0" applyAlignment="0" applyProtection="0"/>
    <xf numFmtId="0" fontId="14" fillId="0" borderId="0"/>
    <xf numFmtId="170" fontId="16" fillId="0" borderId="0" applyNumberFormat="0" applyFill="0" applyBorder="0" applyAlignment="0" applyProtection="0"/>
    <xf numFmtId="0" fontId="16" fillId="0" borderId="0"/>
    <xf numFmtId="0" fontId="45" fillId="0" borderId="0"/>
    <xf numFmtId="0" fontId="14" fillId="0" borderId="0"/>
    <xf numFmtId="0" fontId="4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170" fontId="14" fillId="0" borderId="0"/>
    <xf numFmtId="0" fontId="14" fillId="0" borderId="0"/>
    <xf numFmtId="17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170" fontId="14" fillId="0" borderId="0"/>
    <xf numFmtId="0" fontId="16"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2" fillId="0" borderId="0"/>
    <xf numFmtId="0" fontId="22"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6"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6" fillId="0" borderId="0"/>
    <xf numFmtId="0" fontId="14" fillId="0" borderId="0"/>
    <xf numFmtId="17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6" fillId="0" borderId="0"/>
    <xf numFmtId="0" fontId="14" fillId="0" borderId="0"/>
    <xf numFmtId="170" fontId="14" fillId="0" borderId="0"/>
    <xf numFmtId="0" fontId="16"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 fillId="0" borderId="0"/>
    <xf numFmtId="0" fontId="21" fillId="0" borderId="0"/>
    <xf numFmtId="40" fontId="60" fillId="0" borderId="0">
      <alignment horizontal="right"/>
    </xf>
    <xf numFmtId="40" fontId="101" fillId="0" borderId="0">
      <alignment horizontal="center" wrapText="1"/>
    </xf>
    <xf numFmtId="170" fontId="45" fillId="36" borderId="22" applyNumberFormat="0" applyFont="0" applyAlignment="0" applyProtection="0"/>
    <xf numFmtId="0" fontId="14" fillId="3" borderId="7" applyNumberFormat="0" applyFont="0" applyAlignment="0" applyProtection="0"/>
    <xf numFmtId="0" fontId="14" fillId="3" borderId="7" applyNumberFormat="0" applyFont="0" applyAlignment="0" applyProtection="0"/>
    <xf numFmtId="171" fontId="60" fillId="0" borderId="0" applyBorder="0" applyAlignment="0"/>
    <xf numFmtId="0" fontId="102" fillId="0" borderId="0"/>
    <xf numFmtId="206" fontId="46" fillId="0" borderId="0" applyFont="0" applyFill="0" applyBorder="0" applyAlignment="0" applyProtection="0"/>
    <xf numFmtId="207" fontId="46" fillId="0" borderId="0" applyFont="0" applyFill="0" applyBorder="0" applyAlignment="0" applyProtection="0"/>
    <xf numFmtId="0" fontId="16" fillId="0" borderId="0" applyFont="0" applyFill="0" applyBorder="0" applyAlignment="0" applyProtection="0"/>
    <xf numFmtId="0" fontId="48" fillId="0" borderId="0"/>
    <xf numFmtId="170" fontId="103" fillId="16" borderId="23" applyNumberFormat="0" applyAlignment="0" applyProtection="0"/>
    <xf numFmtId="14" fontId="60" fillId="0" borderId="0">
      <alignment horizontal="center" wrapText="1"/>
      <protection locked="0"/>
    </xf>
    <xf numFmtId="208"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6" fillId="0" borderId="0" quotePrefix="1" applyFont="0" applyFill="0" applyBorder="0" applyAlignment="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5" fillId="0" borderId="0" applyFont="0" applyFill="0" applyBorder="0" applyAlignment="0" applyProtection="0"/>
    <xf numFmtId="9" fontId="14" fillId="0" borderId="0" applyFont="0" applyFill="0" applyBorder="0" applyAlignment="0" applyProtection="0"/>
    <xf numFmtId="9" fontId="45"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44" fillId="0" borderId="24" applyNumberFormat="0" applyBorder="0"/>
    <xf numFmtId="5" fontId="104" fillId="0" borderId="0"/>
    <xf numFmtId="0" fontId="44" fillId="0" borderId="0" applyNumberFormat="0" applyFont="0" applyFill="0" applyBorder="0" applyAlignment="0" applyProtection="0">
      <alignment horizontal="left"/>
    </xf>
    <xf numFmtId="38" fontId="35" fillId="16" borderId="25" applyFill="0">
      <alignment horizontal="right"/>
    </xf>
    <xf numFmtId="0" fontId="35" fillId="0" borderId="25" applyNumberFormat="0" applyFill="0" applyAlignment="0">
      <alignment horizontal="left" indent="7"/>
    </xf>
    <xf numFmtId="0" fontId="105" fillId="0" borderId="25" applyFill="0">
      <alignment horizontal="left" indent="8"/>
    </xf>
    <xf numFmtId="171" fontId="64" fillId="26" borderId="0" applyFill="0">
      <alignment horizontal="right"/>
    </xf>
    <xf numFmtId="0" fontId="64" fillId="40" borderId="0" applyNumberFormat="0">
      <alignment horizontal="right"/>
    </xf>
    <xf numFmtId="0" fontId="106" fillId="26" borderId="15" applyFill="0"/>
    <xf numFmtId="0" fontId="48" fillId="41" borderId="15" applyFill="0" applyBorder="0"/>
    <xf numFmtId="171" fontId="48" fillId="36" borderId="26" applyFill="0"/>
    <xf numFmtId="0" fontId="35" fillId="0" borderId="27" applyNumberFormat="0" applyAlignment="0"/>
    <xf numFmtId="0" fontId="106" fillId="0" borderId="0" applyFill="0">
      <alignment horizontal="left" indent="1"/>
    </xf>
    <xf numFmtId="0" fontId="107" fillId="36" borderId="0" applyFill="0">
      <alignment horizontal="left" indent="1"/>
    </xf>
    <xf numFmtId="171" fontId="35" fillId="22" borderId="26" applyFill="0"/>
    <xf numFmtId="0" fontId="35" fillId="0" borderId="26" applyNumberFormat="0" applyAlignment="0"/>
    <xf numFmtId="0" fontId="106" fillId="0" borderId="0" applyFill="0">
      <alignment horizontal="left" indent="2"/>
    </xf>
    <xf numFmtId="0" fontId="108" fillId="22" borderId="0" applyFill="0">
      <alignment horizontal="left" indent="2"/>
    </xf>
    <xf numFmtId="171" fontId="35" fillId="0" borderId="26" applyFill="0"/>
    <xf numFmtId="0" fontId="60" fillId="0" borderId="26" applyNumberFormat="0" applyAlignment="0"/>
    <xf numFmtId="0" fontId="109" fillId="0" borderId="0">
      <alignment horizontal="left" indent="3"/>
    </xf>
    <xf numFmtId="0" fontId="110" fillId="0" borderId="0" applyFill="0">
      <alignment horizontal="left" indent="3"/>
    </xf>
    <xf numFmtId="38" fontId="35" fillId="0" borderId="0" applyFill="0"/>
    <xf numFmtId="0" fontId="16" fillId="0" borderId="26" applyNumberFormat="0" applyFont="0" applyAlignment="0"/>
    <xf numFmtId="0" fontId="109" fillId="0" borderId="0">
      <alignment horizontal="left" indent="4"/>
    </xf>
    <xf numFmtId="0" fontId="35" fillId="0" borderId="0" applyFill="0" applyProtection="0">
      <alignment horizontal="left" indent="4"/>
    </xf>
    <xf numFmtId="38" fontId="35" fillId="0" borderId="0" applyFill="0"/>
    <xf numFmtId="0" fontId="35" fillId="0" borderId="0" applyNumberFormat="0" applyAlignment="0"/>
    <xf numFmtId="0" fontId="109" fillId="0" borderId="0">
      <alignment horizontal="left" indent="5"/>
    </xf>
    <xf numFmtId="0" fontId="35" fillId="0" borderId="0" applyFill="0">
      <alignment horizontal="left" indent="5"/>
    </xf>
    <xf numFmtId="171" fontId="35" fillId="0" borderId="0" applyFill="0"/>
    <xf numFmtId="0" fontId="48" fillId="0" borderId="0" applyNumberFormat="0" applyFill="0" applyAlignment="0"/>
    <xf numFmtId="0" fontId="111" fillId="0" borderId="0" applyFill="0">
      <alignment horizontal="left" indent="6"/>
    </xf>
    <xf numFmtId="0" fontId="35" fillId="0" borderId="0" applyFill="0">
      <alignment horizontal="left" indent="6"/>
    </xf>
    <xf numFmtId="209" fontId="16" fillId="0" borderId="0" applyNumberFormat="0" applyFill="0" applyBorder="0" applyAlignment="0" applyProtection="0">
      <alignment horizontal="left"/>
    </xf>
    <xf numFmtId="210" fontId="112" fillId="0" borderId="0" applyFont="0" applyFill="0" applyBorder="0" applyAlignment="0" applyProtection="0"/>
    <xf numFmtId="0" fontId="44" fillId="0" borderId="0" applyFont="0" applyFill="0" applyBorder="0" applyAlignment="0" applyProtection="0"/>
    <xf numFmtId="0" fontId="16" fillId="0" borderId="0"/>
    <xf numFmtId="211" fontId="75" fillId="0" borderId="0" applyFont="0" applyFill="0" applyBorder="0" applyAlignment="0" applyProtection="0"/>
    <xf numFmtId="175" fontId="46" fillId="0" borderId="0" applyFont="0" applyFill="0" applyBorder="0" applyAlignment="0" applyProtection="0"/>
    <xf numFmtId="42" fontId="46" fillId="0" borderId="0" applyFont="0" applyFill="0" applyBorder="0" applyAlignment="0" applyProtection="0"/>
    <xf numFmtId="0" fontId="93" fillId="0" borderId="0"/>
    <xf numFmtId="40" fontId="113" fillId="0" borderId="0" applyBorder="0">
      <alignment horizontal="right"/>
    </xf>
    <xf numFmtId="3" fontId="54" fillId="0" borderId="0" applyFill="0" applyBorder="0" applyAlignment="0" applyProtection="0">
      <alignment horizontal="right"/>
    </xf>
    <xf numFmtId="212" fontId="75" fillId="0" borderId="3">
      <alignment horizontal="right" vertical="center"/>
    </xf>
    <xf numFmtId="212" fontId="75" fillId="0" borderId="3">
      <alignment horizontal="right" vertical="center"/>
    </xf>
    <xf numFmtId="212" fontId="75" fillId="0" borderId="3">
      <alignment horizontal="right" vertical="center"/>
    </xf>
    <xf numFmtId="213" fontId="75" fillId="0" borderId="3">
      <alignment horizontal="center"/>
    </xf>
    <xf numFmtId="0" fontId="114" fillId="0" borderId="0">
      <alignment vertical="center" wrapText="1"/>
      <protection locked="0"/>
    </xf>
    <xf numFmtId="4" fontId="115" fillId="0" borderId="0"/>
    <xf numFmtId="3" fontId="116" fillId="0" borderId="28" applyNumberFormat="0" applyBorder="0" applyAlignment="0"/>
    <xf numFmtId="0" fontId="117" fillId="0" borderId="0" applyFont="0">
      <alignment horizontal="centerContinuous"/>
    </xf>
    <xf numFmtId="0" fontId="118" fillId="0" borderId="0" applyFill="0" applyBorder="0" applyProtection="0">
      <alignment horizontal="left" vertical="top"/>
    </xf>
    <xf numFmtId="170" fontId="119" fillId="0" borderId="0" applyNumberFormat="0" applyFill="0" applyBorder="0" applyAlignment="0" applyProtection="0"/>
    <xf numFmtId="0" fontId="16" fillId="0" borderId="9" applyNumberFormat="0" applyFont="0" applyFill="0" applyAlignment="0" applyProtection="0"/>
    <xf numFmtId="170" fontId="120" fillId="0" borderId="29" applyNumberFormat="0" applyFill="0" applyAlignment="0" applyProtection="0"/>
    <xf numFmtId="0" fontId="16" fillId="0" borderId="9" applyNumberFormat="0" applyFont="0" applyFill="0" applyAlignment="0" applyProtection="0"/>
    <xf numFmtId="0" fontId="16" fillId="0" borderId="9" applyNumberFormat="0" applyFont="0" applyFill="0" applyAlignment="0" applyProtection="0"/>
    <xf numFmtId="203" fontId="75" fillId="0" borderId="0"/>
    <xf numFmtId="214" fontId="75" fillId="0" borderId="1"/>
    <xf numFmtId="0" fontId="121" fillId="42" borderId="1">
      <alignment horizontal="left" vertical="center"/>
    </xf>
    <xf numFmtId="5" fontId="122" fillId="0" borderId="5">
      <alignment horizontal="left" vertical="top"/>
    </xf>
    <xf numFmtId="5" fontId="47" fillId="0" borderId="30">
      <alignment horizontal="left" vertical="top"/>
    </xf>
    <xf numFmtId="5" fontId="47" fillId="0" borderId="30">
      <alignment horizontal="left" vertical="top"/>
    </xf>
    <xf numFmtId="0" fontId="123" fillId="0" borderId="30">
      <alignment horizontal="left" vertical="center"/>
    </xf>
    <xf numFmtId="215" fontId="16" fillId="0" borderId="0" applyFont="0" applyFill="0" applyBorder="0" applyAlignment="0" applyProtection="0"/>
    <xf numFmtId="216" fontId="16" fillId="0" borderId="0" applyFont="0" applyFill="0" applyBorder="0" applyAlignment="0" applyProtection="0"/>
    <xf numFmtId="170" fontId="124" fillId="0" borderId="0" applyNumberFormat="0" applyFill="0" applyBorder="0" applyAlignment="0" applyProtection="0"/>
    <xf numFmtId="0" fontId="125" fillId="0" borderId="0">
      <alignment vertical="center"/>
    </xf>
    <xf numFmtId="42" fontId="126" fillId="0" borderId="0" applyFont="0" applyFill="0" applyBorder="0" applyAlignment="0" applyProtection="0"/>
    <xf numFmtId="44" fontId="126" fillId="0" borderId="0" applyFont="0" applyFill="0" applyBorder="0" applyAlignment="0" applyProtection="0"/>
    <xf numFmtId="0" fontId="126" fillId="0" borderId="0"/>
    <xf numFmtId="0" fontId="127" fillId="0" borderId="0" applyFont="0" applyFill="0" applyBorder="0" applyAlignment="0" applyProtection="0"/>
    <xf numFmtId="0" fontId="127" fillId="0" borderId="0" applyFont="0" applyFill="0" applyBorder="0" applyAlignment="0" applyProtection="0"/>
    <xf numFmtId="0" fontId="54" fillId="0" borderId="0">
      <alignment vertical="center"/>
    </xf>
    <xf numFmtId="40" fontId="128" fillId="0" borderId="0" applyFont="0" applyFill="0" applyBorder="0" applyAlignment="0" applyProtection="0"/>
    <xf numFmtId="38" fontId="128"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9" fontId="129" fillId="0" borderId="0" applyBorder="0" applyAlignment="0" applyProtection="0"/>
    <xf numFmtId="0" fontId="130" fillId="0" borderId="0"/>
    <xf numFmtId="217" fontId="131" fillId="0" borderId="0" applyFont="0" applyFill="0" applyBorder="0" applyAlignment="0" applyProtection="0"/>
    <xf numFmtId="218" fontId="16"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42" fontId="16" fillId="0" borderId="0" applyFont="0" applyFill="0" applyBorder="0" applyAlignment="0" applyProtection="0"/>
    <xf numFmtId="44" fontId="16" fillId="0" borderId="0" applyFont="0" applyFill="0" applyBorder="0" applyAlignment="0" applyProtection="0"/>
    <xf numFmtId="0" fontId="133" fillId="0" borderId="0"/>
    <xf numFmtId="0" fontId="95" fillId="0" borderId="0"/>
    <xf numFmtId="183" fontId="134"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0" fontId="134" fillId="0" borderId="0"/>
    <xf numFmtId="182" fontId="16" fillId="0" borderId="0" applyFont="0" applyFill="0" applyBorder="0" applyAlignment="0" applyProtection="0"/>
    <xf numFmtId="181" fontId="16" fillId="0" borderId="0" applyFont="0" applyFill="0" applyBorder="0" applyAlignment="0" applyProtection="0"/>
    <xf numFmtId="0" fontId="135" fillId="0" borderId="0"/>
    <xf numFmtId="169" fontId="39" fillId="0" borderId="0" applyFont="0" applyFill="0" applyBorder="0" applyAlignment="0" applyProtection="0"/>
    <xf numFmtId="201" fontId="41" fillId="0" borderId="0" applyFont="0" applyFill="0" applyBorder="0" applyAlignment="0" applyProtection="0"/>
    <xf numFmtId="200" fontId="39"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0" fontId="136" fillId="0" borderId="0" applyNumberFormat="0" applyFill="0" applyBorder="0" applyAlignment="0" applyProtection="0"/>
    <xf numFmtId="0" fontId="137" fillId="0" borderId="31" applyNumberFormat="0" applyFill="0" applyAlignment="0" applyProtection="0"/>
    <xf numFmtId="0" fontId="138" fillId="0" borderId="32" applyNumberFormat="0" applyFill="0" applyAlignment="0" applyProtection="0"/>
    <xf numFmtId="0" fontId="139" fillId="0" borderId="33" applyNumberFormat="0" applyFill="0" applyAlignment="0" applyProtection="0"/>
    <xf numFmtId="0" fontId="139" fillId="0" borderId="0" applyNumberFormat="0" applyFill="0" applyBorder="0" applyAlignment="0" applyProtection="0"/>
    <xf numFmtId="0" fontId="140" fillId="43" borderId="0" applyNumberFormat="0" applyBorder="0" applyAlignment="0" applyProtection="0"/>
    <xf numFmtId="0" fontId="141" fillId="44" borderId="0" applyNumberFormat="0" applyBorder="0" applyAlignment="0" applyProtection="0"/>
    <xf numFmtId="0" fontId="142" fillId="45" borderId="0" applyNumberFormat="0" applyBorder="0" applyAlignment="0" applyProtection="0"/>
    <xf numFmtId="0" fontId="143" fillId="46" borderId="34" applyNumberFormat="0" applyAlignment="0" applyProtection="0"/>
    <xf numFmtId="0" fontId="144" fillId="47" borderId="35" applyNumberFormat="0" applyAlignment="0" applyProtection="0"/>
    <xf numFmtId="0" fontId="145" fillId="47" borderId="34" applyNumberFormat="0" applyAlignment="0" applyProtection="0"/>
    <xf numFmtId="0" fontId="146" fillId="0" borderId="36" applyNumberFormat="0" applyFill="0" applyAlignment="0" applyProtection="0"/>
    <xf numFmtId="0" fontId="147" fillId="48" borderId="37" applyNumberFormat="0" applyAlignment="0" applyProtection="0"/>
    <xf numFmtId="0" fontId="32" fillId="0" borderId="0" applyNumberFormat="0" applyFill="0" applyBorder="0" applyAlignment="0" applyProtection="0"/>
    <xf numFmtId="0" fontId="148" fillId="0" borderId="0" applyNumberFormat="0" applyFill="0" applyBorder="0" applyAlignment="0" applyProtection="0"/>
    <xf numFmtId="0" fontId="27" fillId="0" borderId="38" applyNumberFormat="0" applyFill="0" applyAlignment="0" applyProtection="0"/>
    <xf numFmtId="0" fontId="149" fillId="4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9" fillId="50" borderId="0" applyNumberFormat="0" applyBorder="0" applyAlignment="0" applyProtection="0"/>
    <xf numFmtId="0" fontId="149" fillId="51"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49" fillId="54" borderId="0" applyNumberFormat="0" applyBorder="0" applyAlignment="0" applyProtection="0"/>
    <xf numFmtId="0" fontId="149" fillId="55"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49" fillId="56" borderId="0" applyNumberFormat="0" applyBorder="0" applyAlignment="0" applyProtection="0"/>
    <xf numFmtId="0" fontId="149" fillId="57"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9" fillId="58" borderId="0" applyNumberFormat="0" applyBorder="0" applyAlignment="0" applyProtection="0"/>
    <xf numFmtId="0" fontId="149" fillId="5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9" fillId="60" borderId="0" applyNumberFormat="0" applyBorder="0" applyAlignment="0" applyProtection="0"/>
    <xf numFmtId="0" fontId="100" fillId="0" borderId="0">
      <alignment vertical="top"/>
    </xf>
    <xf numFmtId="0" fontId="13" fillId="3" borderId="7" applyNumberFormat="0" applyFont="0" applyAlignment="0" applyProtection="0"/>
    <xf numFmtId="0" fontId="12" fillId="0" borderId="0"/>
    <xf numFmtId="43" fontId="12" fillId="0" borderId="0" applyFont="0" applyFill="0" applyBorder="0" applyAlignment="0" applyProtection="0"/>
    <xf numFmtId="0" fontId="100" fillId="0" borderId="0">
      <alignment vertical="top"/>
    </xf>
    <xf numFmtId="0" fontId="12" fillId="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3" borderId="7" applyNumberFormat="0" applyFont="0" applyAlignment="0" applyProtection="0"/>
    <xf numFmtId="0" fontId="100" fillId="0" borderId="0">
      <alignment vertical="top"/>
    </xf>
    <xf numFmtId="0" fontId="100"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0" fillId="0" borderId="0">
      <alignment vertical="top"/>
    </xf>
    <xf numFmtId="0" fontId="10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0" fillId="0" borderId="0">
      <alignment vertical="top"/>
    </xf>
    <xf numFmtId="0" fontId="10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0" fillId="0" borderId="0">
      <alignment vertical="top"/>
    </xf>
    <xf numFmtId="0" fontId="10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6" fillId="0" borderId="0"/>
    <xf numFmtId="0" fontId="150" fillId="0" borderId="0" applyNumberFormat="0" applyFill="0" applyBorder="0" applyAlignment="0" applyProtection="0"/>
    <xf numFmtId="0" fontId="16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4" fillId="0" borderId="0"/>
    <xf numFmtId="165" fontId="4" fillId="0" borderId="0" applyFont="0" applyFill="0" applyBorder="0" applyAlignment="0" applyProtection="0"/>
    <xf numFmtId="0" fontId="3" fillId="0" borderId="0"/>
    <xf numFmtId="165" fontId="3" fillId="0" borderId="0" applyFont="0" applyFill="0" applyBorder="0" applyAlignment="0" applyProtection="0"/>
    <xf numFmtId="0" fontId="16" fillId="0" borderId="0"/>
    <xf numFmtId="165" fontId="16" fillId="0" borderId="0" quotePrefix="1" applyFont="0" applyFill="0" applyBorder="0" applyAlignment="0">
      <protection locked="0"/>
    </xf>
    <xf numFmtId="165" fontId="2" fillId="0" borderId="0" applyFont="0" applyFill="0" applyBorder="0" applyAlignment="0" applyProtection="0"/>
    <xf numFmtId="165" fontId="22"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16" fillId="0" borderId="0" quotePrefix="1" applyFont="0" applyFill="0" applyBorder="0" applyAlignment="0">
      <protection locked="0"/>
    </xf>
    <xf numFmtId="165" fontId="33" fillId="0" borderId="0" applyFont="0" applyFill="0" applyBorder="0" applyAlignment="0" applyProtection="0"/>
    <xf numFmtId="164"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5" fontId="33" fillId="0" borderId="0" applyFont="0" applyFill="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164" fontId="35" fillId="0" borderId="0" applyAlignment="0"/>
    <xf numFmtId="164" fontId="16"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 fillId="0" borderId="0" applyFont="0" applyFill="0" applyBorder="0" applyAlignment="0" applyProtection="0"/>
    <xf numFmtId="165" fontId="45"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4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2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165" fontId="2" fillId="0" borderId="0" applyFont="0" applyFill="0" applyBorder="0" applyAlignment="0" applyProtection="0"/>
    <xf numFmtId="165"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7" applyNumberFormat="0" applyFont="0" applyAlignment="0" applyProtection="0"/>
    <xf numFmtId="0" fontId="2" fillId="3"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0" borderId="0"/>
    <xf numFmtId="165" fontId="2" fillId="0" borderId="0" applyFont="0" applyFill="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0" borderId="0"/>
    <xf numFmtId="0" fontId="10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00" fillId="0" borderId="0">
      <alignment vertical="top"/>
    </xf>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100"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00" fillId="0" borderId="0">
      <alignment vertical="top"/>
    </xf>
  </cellStyleXfs>
  <cellXfs count="514">
    <xf numFmtId="0" fontId="0" fillId="0" borderId="0" xfId="0"/>
    <xf numFmtId="0" fontId="20" fillId="2" borderId="0" xfId="0" applyFont="1" applyFill="1"/>
    <xf numFmtId="10" fontId="20" fillId="2" borderId="1" xfId="30" applyNumberFormat="1" applyFont="1" applyFill="1" applyBorder="1" applyAlignment="1">
      <alignment horizontal="left" vertical="center" wrapText="1"/>
    </xf>
    <xf numFmtId="49" fontId="20" fillId="2" borderId="1" xfId="30" applyNumberFormat="1" applyFont="1" applyFill="1" applyBorder="1" applyAlignment="1">
      <alignment horizontal="center" vertical="center" wrapText="1"/>
    </xf>
    <xf numFmtId="49" fontId="20" fillId="2" borderId="1" xfId="30" applyNumberFormat="1" applyFont="1" applyFill="1" applyBorder="1" applyAlignment="1">
      <alignment horizontal="left" vertical="center" wrapText="1"/>
    </xf>
    <xf numFmtId="14" fontId="19" fillId="2" borderId="1" xfId="30" applyNumberFormat="1" applyFont="1" applyFill="1" applyBorder="1" applyAlignment="1">
      <alignment horizontal="left" vertical="center" wrapText="1"/>
    </xf>
    <xf numFmtId="10" fontId="19" fillId="2" borderId="1" xfId="30" applyNumberFormat="1" applyFont="1" applyFill="1" applyBorder="1" applyAlignment="1">
      <alignment horizontal="left" vertical="center" wrapText="1"/>
    </xf>
    <xf numFmtId="0" fontId="24" fillId="2" borderId="0" xfId="0" applyFont="1" applyFill="1" applyAlignment="1">
      <alignment horizontal="center" vertical="center"/>
    </xf>
    <xf numFmtId="0" fontId="25" fillId="2" borderId="0" xfId="0" applyFont="1" applyFill="1" applyAlignment="1">
      <alignment vertical="center"/>
    </xf>
    <xf numFmtId="49" fontId="20" fillId="2" borderId="1" xfId="49" applyNumberFormat="1" applyFont="1" applyFill="1" applyBorder="1" applyAlignment="1">
      <alignment horizontal="center" vertical="center" wrapText="1"/>
    </xf>
    <xf numFmtId="49" fontId="20" fillId="2" borderId="1" xfId="49" applyNumberFormat="1" applyFont="1" applyFill="1" applyBorder="1" applyAlignment="1">
      <alignment horizontal="left" vertical="center" wrapText="1"/>
    </xf>
    <xf numFmtId="0" fontId="19" fillId="2" borderId="0" xfId="43" applyFont="1" applyFill="1" applyAlignment="1">
      <alignment vertical="center"/>
    </xf>
    <xf numFmtId="15" fontId="20" fillId="2" borderId="0" xfId="48" applyNumberFormat="1" applyFont="1" applyFill="1" applyAlignment="1">
      <alignment horizontal="left" vertical="center" wrapText="1"/>
    </xf>
    <xf numFmtId="49" fontId="20" fillId="2" borderId="1" xfId="19" applyNumberFormat="1" applyFont="1" applyFill="1" applyBorder="1" applyAlignment="1">
      <alignment horizontal="left" vertical="center" wrapText="1"/>
    </xf>
    <xf numFmtId="49" fontId="19" fillId="2" borderId="1" xfId="19" applyNumberFormat="1" applyFont="1" applyFill="1" applyBorder="1" applyAlignment="1">
      <alignment horizontal="left" vertical="center" wrapText="1"/>
    </xf>
    <xf numFmtId="0" fontId="18" fillId="2" borderId="0" xfId="0" applyFont="1" applyFill="1" applyAlignment="1">
      <alignment horizontal="center" vertical="center"/>
    </xf>
    <xf numFmtId="0" fontId="18" fillId="2" borderId="0" xfId="48" applyFont="1" applyFill="1" applyAlignment="1">
      <alignment horizontal="center" vertical="center"/>
    </xf>
    <xf numFmtId="0" fontId="20" fillId="2" borderId="0" xfId="48" applyFont="1" applyFill="1" applyAlignment="1">
      <alignment horizontal="left" vertical="center" wrapText="1"/>
    </xf>
    <xf numFmtId="0" fontId="16" fillId="2" borderId="0" xfId="0" applyFont="1" applyFill="1"/>
    <xf numFmtId="0" fontId="19" fillId="2" borderId="0" xfId="0" applyFont="1" applyFill="1"/>
    <xf numFmtId="166" fontId="20" fillId="2" borderId="0" xfId="1" applyNumberFormat="1" applyFont="1" applyFill="1" applyBorder="1">
      <protection locked="0"/>
    </xf>
    <xf numFmtId="166" fontId="19" fillId="2" borderId="0" xfId="1" applyNumberFormat="1" applyFont="1" applyFill="1" applyBorder="1">
      <protection locked="0"/>
    </xf>
    <xf numFmtId="0" fontId="20" fillId="2" borderId="2" xfId="0" applyFont="1" applyFill="1" applyBorder="1"/>
    <xf numFmtId="166" fontId="20" fillId="2" borderId="2" xfId="1" applyNumberFormat="1" applyFont="1" applyFill="1" applyBorder="1">
      <protection locked="0"/>
    </xf>
    <xf numFmtId="0" fontId="29" fillId="2" borderId="0" xfId="30" applyFont="1" applyFill="1" applyAlignment="1">
      <alignment horizontal="center"/>
    </xf>
    <xf numFmtId="0" fontId="29" fillId="2" borderId="0" xfId="30" applyFont="1" applyFill="1"/>
    <xf numFmtId="0" fontId="20" fillId="2" borderId="0" xfId="30" applyFont="1" applyFill="1"/>
    <xf numFmtId="166" fontId="20" fillId="2" borderId="0" xfId="1" applyNumberFormat="1" applyFont="1" applyFill="1">
      <protection locked="0"/>
    </xf>
    <xf numFmtId="166" fontId="19" fillId="2" borderId="0" xfId="1" applyNumberFormat="1" applyFont="1" applyFill="1">
      <protection locked="0"/>
    </xf>
    <xf numFmtId="0" fontId="18" fillId="2" borderId="0" xfId="0" applyFont="1" applyFill="1"/>
    <xf numFmtId="166" fontId="18" fillId="2" borderId="0" xfId="1" applyNumberFormat="1" applyFont="1" applyFill="1">
      <protection locked="0"/>
    </xf>
    <xf numFmtId="0" fontId="19" fillId="2" borderId="1" xfId="19" applyFont="1" applyFill="1" applyBorder="1" applyAlignment="1">
      <alignment horizontal="center" vertical="center" wrapText="1"/>
    </xf>
    <xf numFmtId="0" fontId="19" fillId="2" borderId="3" xfId="19" applyFont="1" applyFill="1" applyBorder="1" applyAlignment="1">
      <alignment horizontal="center" vertical="center" wrapText="1"/>
    </xf>
    <xf numFmtId="0" fontId="19" fillId="2" borderId="6" xfId="19" applyFont="1" applyFill="1" applyBorder="1" applyAlignment="1">
      <alignment horizontal="center" vertical="center" wrapText="1"/>
    </xf>
    <xf numFmtId="0" fontId="19" fillId="2" borderId="6" xfId="19" applyFont="1" applyFill="1" applyBorder="1" applyAlignment="1">
      <alignment horizontal="left" vertical="center" wrapText="1"/>
    </xf>
    <xf numFmtId="166" fontId="64" fillId="2" borderId="0" xfId="6" applyNumberFormat="1" applyFont="1" applyFill="1" applyAlignment="1" applyProtection="1">
      <alignment horizontal="center" vertical="center"/>
      <protection locked="0"/>
    </xf>
    <xf numFmtId="0" fontId="20" fillId="2" borderId="0" xfId="43" applyFont="1" applyFill="1" applyAlignment="1">
      <alignment vertical="center"/>
    </xf>
    <xf numFmtId="0" fontId="18" fillId="2" borderId="0" xfId="43" applyFont="1" applyFill="1" applyAlignment="1">
      <alignment vertical="center"/>
    </xf>
    <xf numFmtId="0" fontId="19" fillId="2" borderId="8" xfId="43" applyFont="1" applyFill="1" applyBorder="1" applyAlignment="1">
      <alignment vertical="center"/>
    </xf>
    <xf numFmtId="0" fontId="19" fillId="2" borderId="8" xfId="43" applyFont="1" applyFill="1" applyBorder="1" applyAlignment="1">
      <alignment horizontal="right" vertical="center"/>
    </xf>
    <xf numFmtId="0" fontId="19" fillId="2" borderId="0" xfId="43" applyFont="1" applyFill="1" applyAlignment="1">
      <alignment horizontal="right" vertical="center"/>
    </xf>
    <xf numFmtId="166" fontId="19" fillId="2" borderId="0" xfId="237" applyNumberFormat="1" applyFont="1" applyFill="1" applyBorder="1" applyAlignment="1">
      <alignment horizontal="right" vertical="center"/>
    </xf>
    <xf numFmtId="0" fontId="19" fillId="2" borderId="0" xfId="422" applyFont="1" applyFill="1" applyAlignment="1">
      <alignment horizontal="right" vertical="center"/>
    </xf>
    <xf numFmtId="166" fontId="19" fillId="2" borderId="0" xfId="237" applyNumberFormat="1" applyFont="1" applyFill="1" applyAlignment="1">
      <alignment horizontal="right" vertical="center"/>
    </xf>
    <xf numFmtId="0" fontId="20" fillId="2" borderId="0" xfId="422" applyFont="1" applyFill="1" applyAlignment="1">
      <alignment horizontal="right" vertical="center"/>
    </xf>
    <xf numFmtId="0" fontId="20" fillId="2" borderId="0" xfId="422" applyFont="1" applyFill="1" applyAlignment="1">
      <alignment vertical="center"/>
    </xf>
    <xf numFmtId="166" fontId="19" fillId="2" borderId="0" xfId="237" applyNumberFormat="1" applyFont="1" applyFill="1" applyAlignment="1">
      <alignment horizontal="center" wrapText="1"/>
    </xf>
    <xf numFmtId="0" fontId="19" fillId="2" borderId="0" xfId="48" applyFont="1" applyFill="1" applyAlignment="1">
      <alignment horizontal="center" wrapText="1"/>
    </xf>
    <xf numFmtId="0" fontId="20" fillId="2" borderId="0" xfId="48" applyFont="1" applyFill="1"/>
    <xf numFmtId="166" fontId="20" fillId="2" borderId="0" xfId="237" applyNumberFormat="1" applyFont="1" applyFill="1" applyAlignment="1">
      <alignment horizontal="center" wrapText="1"/>
    </xf>
    <xf numFmtId="0" fontId="20" fillId="2" borderId="0" xfId="48" applyFont="1" applyFill="1" applyAlignment="1">
      <alignment horizontal="center" wrapText="1"/>
    </xf>
    <xf numFmtId="166" fontId="19" fillId="2" borderId="0" xfId="237" applyNumberFormat="1" applyFont="1" applyFill="1" applyAlignment="1">
      <alignment horizontal="center" vertical="center" wrapText="1"/>
    </xf>
    <xf numFmtId="0" fontId="19" fillId="2" borderId="0" xfId="48" applyFont="1" applyFill="1" applyAlignment="1">
      <alignment horizontal="center" vertical="center" wrapText="1"/>
    </xf>
    <xf numFmtId="166" fontId="18" fillId="2" borderId="0" xfId="237" applyNumberFormat="1" applyFont="1" applyFill="1" applyAlignment="1">
      <alignment horizontal="center" vertical="center"/>
    </xf>
    <xf numFmtId="0" fontId="18" fillId="2" borderId="0" xfId="48" applyFont="1" applyFill="1" applyAlignment="1">
      <alignment horizontal="right" vertical="center"/>
    </xf>
    <xf numFmtId="166"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66" fontId="20" fillId="2" borderId="0" xfId="237" applyNumberFormat="1" applyFont="1" applyFill="1" applyAlignment="1">
      <alignment horizontal="left" vertical="center" wrapText="1"/>
    </xf>
    <xf numFmtId="3" fontId="20" fillId="2" borderId="0" xfId="496" applyNumberFormat="1" applyFont="1" applyFill="1" applyAlignment="1">
      <alignment horizontal="left" vertical="center" wrapText="1"/>
    </xf>
    <xf numFmtId="166" fontId="20" fillId="2" borderId="0" xfId="237" applyNumberFormat="1" applyFont="1" applyFill="1" applyAlignment="1">
      <alignment horizontal="left" wrapText="1"/>
    </xf>
    <xf numFmtId="0" fontId="20" fillId="2" borderId="0" xfId="48" applyFont="1" applyFill="1" applyAlignment="1">
      <alignment horizontal="right" vertical="center"/>
    </xf>
    <xf numFmtId="166" fontId="20" fillId="2" borderId="0" xfId="237" applyNumberFormat="1" applyFont="1" applyFill="1" applyAlignment="1">
      <alignment horizontal="right"/>
    </xf>
    <xf numFmtId="0" fontId="20" fillId="2" borderId="0" xfId="48" applyFont="1" applyFill="1" applyAlignment="1">
      <alignment horizontal="right"/>
    </xf>
    <xf numFmtId="0" fontId="19" fillId="2" borderId="0" xfId="48" applyFont="1" applyFill="1" applyAlignment="1">
      <alignment vertical="center"/>
    </xf>
    <xf numFmtId="166" fontId="19" fillId="2" borderId="0" xfId="237" applyNumberFormat="1" applyFont="1" applyFill="1" applyBorder="1" applyAlignment="1">
      <alignment horizontal="left" vertical="center"/>
    </xf>
    <xf numFmtId="0" fontId="19" fillId="2" borderId="0" xfId="48" applyFont="1" applyFill="1" applyAlignment="1">
      <alignment horizontal="left" vertical="center"/>
    </xf>
    <xf numFmtId="166" fontId="19" fillId="2" borderId="0" xfId="237" applyNumberFormat="1" applyFont="1" applyFill="1" applyBorder="1" applyAlignment="1" applyProtection="1">
      <alignment horizontal="center" vertical="center" wrapText="1"/>
    </xf>
    <xf numFmtId="0" fontId="19" fillId="2" borderId="0" xfId="19" applyFont="1" applyFill="1" applyAlignment="1">
      <alignment horizontal="center" vertical="center" wrapText="1"/>
    </xf>
    <xf numFmtId="0" fontId="19" fillId="2" borderId="1" xfId="48" applyFont="1" applyFill="1" applyBorder="1" applyAlignment="1">
      <alignment horizontal="center" vertical="center" wrapText="1"/>
    </xf>
    <xf numFmtId="0" fontId="19" fillId="2" borderId="1" xfId="48" applyFont="1" applyFill="1" applyBorder="1" applyAlignment="1">
      <alignment horizontal="left" vertical="center" wrapText="1"/>
    </xf>
    <xf numFmtId="3" fontId="19" fillId="2" borderId="1" xfId="48" applyNumberFormat="1" applyFont="1" applyFill="1" applyBorder="1" applyAlignment="1">
      <alignment horizontal="right" vertical="center" wrapText="1"/>
    </xf>
    <xf numFmtId="0" fontId="19" fillId="2" borderId="3" xfId="48" applyFont="1" applyFill="1" applyBorder="1" applyAlignment="1">
      <alignment horizontal="left" vertical="center" wrapText="1"/>
    </xf>
    <xf numFmtId="3" fontId="19" fillId="2" borderId="3" xfId="48" applyNumberFormat="1" applyFont="1" applyFill="1" applyBorder="1" applyAlignment="1">
      <alignment horizontal="center" vertical="center" wrapText="1"/>
    </xf>
    <xf numFmtId="0" fontId="19" fillId="2" borderId="0" xfId="48" applyFont="1" applyFill="1" applyAlignment="1">
      <alignment horizontal="left" vertical="center" wrapText="1"/>
    </xf>
    <xf numFmtId="0" fontId="20" fillId="2" borderId="1" xfId="48" applyFont="1" applyFill="1" applyBorder="1" applyAlignment="1">
      <alignment horizontal="left" vertical="center" wrapText="1"/>
    </xf>
    <xf numFmtId="0" fontId="19" fillId="2" borderId="1" xfId="48" applyFont="1" applyFill="1" applyBorder="1" applyAlignment="1">
      <alignment horizontal="right" vertical="center" wrapText="1"/>
    </xf>
    <xf numFmtId="0" fontId="19" fillId="2" borderId="3" xfId="48" applyFont="1" applyFill="1" applyBorder="1" applyAlignment="1">
      <alignment horizontal="right" vertical="center" wrapText="1"/>
    </xf>
    <xf numFmtId="166" fontId="19" fillId="2" borderId="3" xfId="48" applyNumberFormat="1" applyFont="1" applyFill="1" applyBorder="1" applyAlignment="1">
      <alignment horizontal="right" vertical="center" wrapText="1"/>
    </xf>
    <xf numFmtId="0" fontId="29" fillId="2" borderId="0" xfId="48" applyFont="1" applyFill="1"/>
    <xf numFmtId="3" fontId="19" fillId="2" borderId="3" xfId="48" applyNumberFormat="1" applyFont="1" applyFill="1" applyBorder="1" applyAlignment="1">
      <alignment horizontal="right" vertical="center" wrapText="1"/>
    </xf>
    <xf numFmtId="0" fontId="29" fillId="2" borderId="0" xfId="48" applyFont="1" applyFill="1" applyAlignment="1">
      <alignment horizontal="right"/>
    </xf>
    <xf numFmtId="166" fontId="19" fillId="2" borderId="1" xfId="237" applyNumberFormat="1" applyFont="1" applyFill="1" applyBorder="1" applyAlignment="1" applyProtection="1">
      <alignment horizontal="right" vertical="center" wrapText="1"/>
    </xf>
    <xf numFmtId="166" fontId="19" fillId="2" borderId="3" xfId="237" applyNumberFormat="1" applyFont="1" applyFill="1" applyBorder="1" applyAlignment="1" applyProtection="1">
      <alignment horizontal="right" vertical="center" wrapText="1"/>
    </xf>
    <xf numFmtId="166" fontId="20" fillId="2" borderId="1" xfId="237" applyNumberFormat="1" applyFont="1" applyFill="1" applyBorder="1" applyAlignment="1" applyProtection="1">
      <alignment horizontal="right" vertical="center" wrapText="1"/>
      <protection locked="0"/>
    </xf>
    <xf numFmtId="166" fontId="20" fillId="2" borderId="3" xfId="237" applyNumberFormat="1" applyFont="1" applyFill="1" applyBorder="1" applyAlignment="1" applyProtection="1">
      <alignment horizontal="right" vertical="center" wrapText="1"/>
      <protection locked="0"/>
    </xf>
    <xf numFmtId="166" fontId="20" fillId="2" borderId="3" xfId="48" applyNumberFormat="1" applyFont="1" applyFill="1" applyBorder="1" applyAlignment="1">
      <alignment horizontal="right" vertical="center" wrapText="1"/>
    </xf>
    <xf numFmtId="166" fontId="19" fillId="2" borderId="1" xfId="48" applyNumberFormat="1" applyFont="1" applyFill="1" applyBorder="1" applyAlignment="1">
      <alignment horizontal="right" vertical="center" wrapText="1"/>
    </xf>
    <xf numFmtId="0" fontId="30" fillId="2" borderId="0" xfId="48" applyFont="1" applyFill="1"/>
    <xf numFmtId="0" fontId="20" fillId="2" borderId="1" xfId="48" applyFont="1" applyFill="1" applyBorder="1" applyAlignment="1">
      <alignment horizontal="right" vertical="center" wrapText="1"/>
    </xf>
    <xf numFmtId="0" fontId="20" fillId="2" borderId="3" xfId="48" applyFont="1" applyFill="1" applyBorder="1" applyAlignment="1">
      <alignment horizontal="right" vertical="center" wrapText="1"/>
    </xf>
    <xf numFmtId="166" fontId="20" fillId="2" borderId="3" xfId="237" applyNumberFormat="1" applyFont="1" applyFill="1" applyBorder="1" applyAlignment="1" applyProtection="1">
      <alignment horizontal="right" vertical="center" wrapText="1"/>
    </xf>
    <xf numFmtId="166" fontId="29" fillId="2" borderId="0" xfId="48" applyNumberFormat="1" applyFont="1" applyFill="1"/>
    <xf numFmtId="0" fontId="19" fillId="2" borderId="1" xfId="19" applyFont="1" applyFill="1" applyBorder="1" applyAlignment="1">
      <alignment horizontal="left" vertical="center" wrapText="1"/>
    </xf>
    <xf numFmtId="3" fontId="19" fillId="2" borderId="1" xfId="19" applyNumberFormat="1" applyFont="1" applyFill="1" applyBorder="1" applyAlignment="1">
      <alignment horizontal="right" vertical="center" wrapText="1"/>
    </xf>
    <xf numFmtId="0" fontId="19" fillId="2" borderId="1" xfId="19" applyFont="1" applyFill="1" applyBorder="1" applyAlignment="1">
      <alignment horizontal="right" vertical="center" wrapText="1"/>
    </xf>
    <xf numFmtId="0" fontId="19" fillId="2" borderId="3" xfId="19" applyFont="1" applyFill="1" applyBorder="1" applyAlignment="1">
      <alignment horizontal="right" vertical="center" wrapText="1"/>
    </xf>
    <xf numFmtId="3" fontId="19" fillId="2" borderId="3" xfId="19" applyNumberFormat="1" applyFont="1" applyFill="1" applyBorder="1" applyAlignment="1">
      <alignment horizontal="right" vertical="center" wrapText="1"/>
    </xf>
    <xf numFmtId="166" fontId="19" fillId="2" borderId="0" xfId="237" applyNumberFormat="1" applyFont="1" applyFill="1" applyBorder="1" applyAlignment="1" applyProtection="1">
      <alignment horizontal="left" vertical="center" wrapText="1"/>
    </xf>
    <xf numFmtId="0" fontId="19" fillId="2" borderId="0" xfId="19" applyFont="1" applyFill="1" applyAlignment="1">
      <alignment horizontal="left" vertical="center" wrapText="1"/>
    </xf>
    <xf numFmtId="166" fontId="20" fillId="2" borderId="0" xfId="237" applyNumberFormat="1" applyFont="1" applyFill="1"/>
    <xf numFmtId="0" fontId="19" fillId="2" borderId="0" xfId="417" applyFont="1" applyFill="1" applyAlignment="1">
      <alignment vertical="center"/>
    </xf>
    <xf numFmtId="0" fontId="19" fillId="2" borderId="0" xfId="48" applyFont="1" applyFill="1" applyAlignment="1">
      <alignment horizontal="left"/>
    </xf>
    <xf numFmtId="0" fontId="19" fillId="2" borderId="0" xfId="48" applyFont="1" applyFill="1" applyAlignment="1">
      <alignment horizontal="right"/>
    </xf>
    <xf numFmtId="0" fontId="20" fillId="2" borderId="8" xfId="48" applyFont="1" applyFill="1" applyBorder="1"/>
    <xf numFmtId="166" fontId="19" fillId="2" borderId="8" xfId="1" applyNumberFormat="1" applyFont="1" applyFill="1" applyBorder="1" applyAlignment="1">
      <alignment horizontal="left"/>
      <protection locked="0"/>
    </xf>
    <xf numFmtId="166" fontId="19" fillId="2" borderId="0" xfId="1" applyNumberFormat="1" applyFont="1" applyFill="1" applyBorder="1" applyAlignment="1">
      <alignment horizontal="left"/>
      <protection locked="0"/>
    </xf>
    <xf numFmtId="166" fontId="20" fillId="2" borderId="0" xfId="1" applyNumberFormat="1" applyFont="1" applyFill="1" applyBorder="1" applyAlignment="1">
      <alignment horizontal="left"/>
      <protection locked="0"/>
    </xf>
    <xf numFmtId="3" fontId="20" fillId="2" borderId="0" xfId="496" applyNumberFormat="1" applyFont="1" applyFill="1" applyAlignment="1">
      <alignment vertical="center" wrapText="1"/>
    </xf>
    <xf numFmtId="3" fontId="31" fillId="2" borderId="0" xfId="496" applyNumberFormat="1" applyFont="1" applyFill="1" applyAlignment="1">
      <alignment horizontal="left" vertical="center" wrapText="1"/>
    </xf>
    <xf numFmtId="0" fontId="20" fillId="2" borderId="0" xfId="48" applyFont="1" applyFill="1" applyAlignment="1">
      <alignment vertical="center"/>
    </xf>
    <xf numFmtId="0" fontId="18" fillId="2" borderId="0" xfId="48" applyFont="1" applyFill="1"/>
    <xf numFmtId="166" fontId="19" fillId="2" borderId="1" xfId="237" applyNumberFormat="1" applyFont="1" applyFill="1" applyBorder="1" applyAlignment="1" applyProtection="1">
      <alignment horizontal="center" vertical="center" wrapText="1"/>
    </xf>
    <xf numFmtId="0" fontId="19" fillId="2" borderId="1" xfId="48" applyFont="1" applyFill="1" applyBorder="1" applyAlignment="1">
      <alignment horizontal="center" vertical="center"/>
    </xf>
    <xf numFmtId="166" fontId="19" fillId="2" borderId="1" xfId="237" applyNumberFormat="1" applyFont="1" applyFill="1" applyBorder="1" applyAlignment="1" applyProtection="1">
      <alignment horizontal="left" vertical="center" wrapText="1"/>
    </xf>
    <xf numFmtId="0" fontId="28" fillId="2" borderId="0" xfId="48" applyFont="1" applyFill="1"/>
    <xf numFmtId="0" fontId="20" fillId="2" borderId="1" xfId="48" applyFont="1" applyFill="1" applyBorder="1" applyAlignment="1">
      <alignment horizontal="center" vertical="center"/>
    </xf>
    <xf numFmtId="166" fontId="20" fillId="2" borderId="1" xfId="237" applyNumberFormat="1" applyFont="1" applyFill="1" applyBorder="1" applyAlignment="1" applyProtection="1">
      <alignment horizontal="left" vertical="center" wrapText="1"/>
    </xf>
    <xf numFmtId="0" fontId="19" fillId="2" borderId="0" xfId="417" applyFont="1" applyFill="1" applyAlignment="1">
      <alignment vertical="top"/>
    </xf>
    <xf numFmtId="166" fontId="19" fillId="2" borderId="0" xfId="237" applyNumberFormat="1" applyFont="1" applyFill="1" applyAlignment="1">
      <alignment horizontal="left"/>
    </xf>
    <xf numFmtId="166" fontId="19" fillId="2" borderId="0" xfId="237" applyNumberFormat="1" applyFont="1" applyFill="1" applyAlignment="1"/>
    <xf numFmtId="166" fontId="20" fillId="2" borderId="0" xfId="237" applyNumberFormat="1" applyFont="1" applyFill="1" applyAlignment="1"/>
    <xf numFmtId="166" fontId="19" fillId="2" borderId="0" xfId="237" applyNumberFormat="1" applyFont="1" applyFill="1" applyBorder="1" applyAlignment="1">
      <alignment horizontal="left"/>
    </xf>
    <xf numFmtId="0" fontId="19" fillId="2" borderId="0" xfId="422" applyFont="1" applyFill="1" applyAlignment="1">
      <alignment vertical="center"/>
    </xf>
    <xf numFmtId="43" fontId="20" fillId="2" borderId="0" xfId="237" applyFont="1" applyFill="1"/>
    <xf numFmtId="43" fontId="20" fillId="2" borderId="0" xfId="237" applyFont="1" applyFill="1" applyAlignment="1">
      <alignment vertical="center"/>
    </xf>
    <xf numFmtId="3" fontId="31" fillId="2" borderId="0" xfId="496" applyNumberFormat="1" applyFont="1" applyFill="1" applyAlignment="1">
      <alignment vertical="center" wrapText="1"/>
    </xf>
    <xf numFmtId="0" fontId="18" fillId="2" borderId="0" xfId="48" applyFont="1" applyFill="1" applyAlignment="1">
      <alignment horizontal="right"/>
    </xf>
    <xf numFmtId="166" fontId="20" fillId="2" borderId="0" xfId="48" applyNumberFormat="1" applyFont="1" applyFill="1"/>
    <xf numFmtId="166" fontId="20" fillId="2" borderId="1" xfId="237" applyNumberFormat="1" applyFont="1" applyFill="1" applyBorder="1" applyAlignment="1" applyProtection="1">
      <alignment horizontal="right" vertical="center" wrapText="1"/>
    </xf>
    <xf numFmtId="10" fontId="20" fillId="2" borderId="1" xfId="709" applyNumberFormat="1" applyFont="1" applyFill="1" applyBorder="1" applyAlignment="1" applyProtection="1">
      <alignment horizontal="right" vertical="center" wrapText="1"/>
    </xf>
    <xf numFmtId="43" fontId="29" fillId="2" borderId="0" xfId="237" applyFont="1" applyFill="1"/>
    <xf numFmtId="10" fontId="19" fillId="2" borderId="1" xfId="709" applyNumberFormat="1" applyFont="1" applyFill="1" applyBorder="1" applyAlignment="1" applyProtection="1">
      <alignment horizontal="right" vertical="center" wrapText="1"/>
    </xf>
    <xf numFmtId="0" fontId="19" fillId="2" borderId="0" xfId="48" applyFont="1" applyFill="1" applyAlignment="1">
      <alignment horizontal="center" vertical="center"/>
    </xf>
    <xf numFmtId="49" fontId="19" fillId="2" borderId="0" xfId="19" applyNumberFormat="1" applyFont="1" applyFill="1" applyAlignment="1">
      <alignment horizontal="left" vertical="center" wrapText="1"/>
    </xf>
    <xf numFmtId="166" fontId="19" fillId="2" borderId="0" xfId="237" applyNumberFormat="1" applyFont="1" applyFill="1" applyBorder="1" applyAlignment="1" applyProtection="1">
      <alignment horizontal="right" vertical="center" wrapText="1"/>
    </xf>
    <xf numFmtId="10" fontId="19" fillId="2" borderId="0" xfId="709" applyNumberFormat="1" applyFont="1" applyFill="1" applyBorder="1" applyAlignment="1" applyProtection="1">
      <alignment horizontal="right" vertical="center" wrapText="1"/>
    </xf>
    <xf numFmtId="0" fontId="20" fillId="2" borderId="0" xfId="48" applyFont="1" applyFill="1" applyAlignment="1">
      <alignment horizontal="center"/>
    </xf>
    <xf numFmtId="0" fontId="20" fillId="2" borderId="0" xfId="48" applyFont="1" applyFill="1" applyAlignment="1">
      <alignment wrapText="1"/>
    </xf>
    <xf numFmtId="43" fontId="20" fillId="2" borderId="0" xfId="237" applyFont="1" applyFill="1" applyBorder="1"/>
    <xf numFmtId="0" fontId="20" fillId="2" borderId="1" xfId="49" applyFont="1" applyFill="1" applyBorder="1"/>
    <xf numFmtId="0" fontId="20" fillId="2" borderId="1" xfId="49" applyFont="1" applyFill="1" applyBorder="1" applyAlignment="1">
      <alignment vertical="center" wrapText="1"/>
    </xf>
    <xf numFmtId="0" fontId="20" fillId="2" borderId="1" xfId="49" applyFont="1" applyFill="1" applyBorder="1" applyAlignment="1">
      <alignment horizontal="center" vertical="center" wrapText="1"/>
    </xf>
    <xf numFmtId="0" fontId="20" fillId="2" borderId="1" xfId="49" applyFont="1" applyFill="1" applyBorder="1" applyAlignment="1">
      <alignment horizontal="left" vertical="center" wrapText="1"/>
    </xf>
    <xf numFmtId="0" fontId="20" fillId="2" borderId="0" xfId="49" applyFont="1" applyFill="1" applyAlignment="1">
      <alignment horizontal="center"/>
    </xf>
    <xf numFmtId="0" fontId="20" fillId="2" borderId="0" xfId="49" applyFont="1" applyFill="1"/>
    <xf numFmtId="166" fontId="19" fillId="2" borderId="0" xfId="50" applyNumberFormat="1" applyFont="1" applyFill="1" applyAlignment="1">
      <alignment horizontal="right"/>
      <protection locked="0"/>
    </xf>
    <xf numFmtId="166" fontId="18" fillId="2" borderId="0" xfId="50" applyNumberFormat="1" applyFont="1" applyFill="1" applyAlignment="1">
      <alignment horizontal="right"/>
      <protection locked="0"/>
    </xf>
    <xf numFmtId="0" fontId="29" fillId="2" borderId="0" xfId="49" applyFont="1" applyFill="1"/>
    <xf numFmtId="166" fontId="20" fillId="2" borderId="0" xfId="50" applyNumberFormat="1" applyFont="1" applyFill="1" applyAlignment="1">
      <alignment horizontal="right"/>
      <protection locked="0"/>
    </xf>
    <xf numFmtId="166" fontId="20" fillId="2" borderId="0" xfId="50" applyNumberFormat="1" applyFont="1" applyFill="1" applyBorder="1" applyAlignment="1">
      <alignment horizontal="right"/>
      <protection locked="0"/>
    </xf>
    <xf numFmtId="0" fontId="19" fillId="2" borderId="8" xfId="48" applyFont="1" applyFill="1" applyBorder="1"/>
    <xf numFmtId="0" fontId="19" fillId="2" borderId="1" xfId="49" applyFont="1" applyFill="1" applyBorder="1" applyAlignment="1">
      <alignment horizontal="center" vertical="center" wrapText="1"/>
    </xf>
    <xf numFmtId="0" fontId="29" fillId="2" borderId="0" xfId="49" applyFont="1" applyFill="1" applyAlignment="1">
      <alignment horizontal="center"/>
    </xf>
    <xf numFmtId="0" fontId="20" fillId="2" borderId="1" xfId="30" applyFont="1" applyFill="1" applyBorder="1"/>
    <xf numFmtId="0" fontId="20" fillId="2" borderId="1" xfId="30" applyFont="1" applyFill="1" applyBorder="1" applyAlignment="1">
      <alignment vertical="center" wrapText="1"/>
    </xf>
    <xf numFmtId="41" fontId="20" fillId="2" borderId="1" xfId="30" applyNumberFormat="1" applyFont="1" applyFill="1" applyBorder="1" applyAlignment="1">
      <alignment vertical="center" wrapText="1"/>
    </xf>
    <xf numFmtId="10" fontId="20" fillId="2" borderId="1" xfId="30" applyNumberFormat="1" applyFont="1" applyFill="1" applyBorder="1"/>
    <xf numFmtId="0" fontId="20" fillId="2" borderId="1" xfId="30" applyFont="1" applyFill="1" applyBorder="1" applyAlignment="1">
      <alignment horizontal="center" vertical="center" wrapText="1"/>
    </xf>
    <xf numFmtId="0" fontId="20" fillId="2" borderId="1" xfId="30" applyFont="1" applyFill="1" applyBorder="1" applyAlignment="1">
      <alignment horizontal="right" vertical="center" wrapText="1"/>
    </xf>
    <xf numFmtId="0" fontId="20" fillId="2" borderId="0" xfId="30" applyFont="1" applyFill="1" applyAlignment="1">
      <alignment horizontal="center"/>
    </xf>
    <xf numFmtId="0" fontId="29" fillId="2" borderId="2" xfId="30" applyFont="1" applyFill="1" applyBorder="1"/>
    <xf numFmtId="0" fontId="19" fillId="2" borderId="1" xfId="30" applyFont="1" applyFill="1" applyBorder="1" applyAlignment="1">
      <alignment horizontal="center" vertical="center" wrapText="1"/>
    </xf>
    <xf numFmtId="0" fontId="16" fillId="2" borderId="1" xfId="0" applyFont="1" applyFill="1" applyBorder="1"/>
    <xf numFmtId="43" fontId="16" fillId="2" borderId="1" xfId="1" applyFont="1" applyFill="1" applyBorder="1">
      <protection locked="0"/>
    </xf>
    <xf numFmtId="0" fontId="22" fillId="2" borderId="0" xfId="0" applyFont="1" applyFill="1"/>
    <xf numFmtId="49" fontId="23" fillId="2" borderId="1" xfId="37" applyNumberFormat="1" applyFont="1" applyFill="1" applyBorder="1" applyAlignment="1">
      <alignment horizontal="center" vertical="center" wrapText="1"/>
    </xf>
    <xf numFmtId="0" fontId="16" fillId="2" borderId="0" xfId="0" applyFont="1" applyFill="1" applyAlignment="1">
      <alignment wrapText="1"/>
    </xf>
    <xf numFmtId="0" fontId="22" fillId="0" borderId="0" xfId="963" applyFont="1"/>
    <xf numFmtId="0" fontId="152" fillId="0" borderId="0" xfId="963" applyFont="1"/>
    <xf numFmtId="0" fontId="153" fillId="0" borderId="0" xfId="963" applyFont="1"/>
    <xf numFmtId="0" fontId="154" fillId="0" borderId="0" xfId="963" applyFont="1"/>
    <xf numFmtId="0" fontId="22" fillId="0" borderId="0" xfId="963" applyFont="1" applyAlignment="1">
      <alignment horizontal="right" vertical="center"/>
    </xf>
    <xf numFmtId="0" fontId="22" fillId="0" borderId="1" xfId="963" applyFont="1" applyBorder="1" applyAlignment="1" applyProtection="1">
      <alignment horizontal="left"/>
      <protection locked="0"/>
    </xf>
    <xf numFmtId="0" fontId="155" fillId="0" borderId="0" xfId="963" applyFont="1" applyAlignment="1">
      <alignment horizontal="right" vertical="center"/>
    </xf>
    <xf numFmtId="0" fontId="155" fillId="0" borderId="0" xfId="963" applyFont="1" applyAlignment="1">
      <alignment horizontal="left" vertical="center"/>
    </xf>
    <xf numFmtId="0" fontId="22" fillId="0" borderId="0" xfId="963" applyFont="1" applyAlignment="1">
      <alignment horizontal="left" vertical="center"/>
    </xf>
    <xf numFmtId="0" fontId="155" fillId="0" borderId="0" xfId="963" applyFont="1" applyAlignment="1">
      <alignment horizontal="right"/>
    </xf>
    <xf numFmtId="0" fontId="155" fillId="0" borderId="0" xfId="963" applyFont="1" applyAlignment="1" applyProtection="1">
      <alignment horizontal="left"/>
      <protection locked="0"/>
    </xf>
    <xf numFmtId="0" fontId="155" fillId="0" borderId="0" xfId="963" applyFont="1"/>
    <xf numFmtId="0" fontId="156" fillId="0" borderId="1" xfId="963" applyFont="1" applyBorder="1" applyAlignment="1">
      <alignment horizontal="center"/>
    </xf>
    <xf numFmtId="0" fontId="22" fillId="0" borderId="1" xfId="963" applyFont="1" applyBorder="1" applyAlignment="1">
      <alignment horizontal="center"/>
    </xf>
    <xf numFmtId="0" fontId="22" fillId="0" borderId="1" xfId="963" applyFont="1" applyBorder="1" applyAlignment="1">
      <alignment horizontal="left" wrapText="1"/>
    </xf>
    <xf numFmtId="0" fontId="158" fillId="0" borderId="1" xfId="964" applyFont="1" applyFill="1" applyBorder="1" applyAlignment="1">
      <alignment vertical="center" wrapText="1"/>
    </xf>
    <xf numFmtId="0" fontId="22" fillId="0" borderId="1" xfId="963" applyFont="1" applyBorder="1" applyAlignment="1">
      <alignment vertical="center" wrapText="1"/>
    </xf>
    <xf numFmtId="0" fontId="22" fillId="0" borderId="1" xfId="963" applyFont="1" applyBorder="1"/>
    <xf numFmtId="0" fontId="156" fillId="0" borderId="0" xfId="963" applyFont="1" applyAlignment="1">
      <alignment horizontal="center" vertical="center"/>
    </xf>
    <xf numFmtId="0" fontId="156" fillId="0" borderId="0" xfId="963" applyFont="1" applyAlignment="1">
      <alignment horizontal="center"/>
    </xf>
    <xf numFmtId="0" fontId="157" fillId="0" borderId="0" xfId="963" applyFont="1" applyAlignment="1">
      <alignment horizontal="center"/>
    </xf>
    <xf numFmtId="0" fontId="155" fillId="0" borderId="0" xfId="963" applyFont="1" applyAlignment="1">
      <alignment horizontal="center"/>
    </xf>
    <xf numFmtId="0" fontId="159" fillId="0" borderId="0" xfId="963" applyFont="1"/>
    <xf numFmtId="0" fontId="159" fillId="0" borderId="0" xfId="963" applyFont="1" applyAlignment="1">
      <alignment vertical="top" wrapText="1"/>
    </xf>
    <xf numFmtId="0" fontId="163" fillId="2" borderId="1" xfId="8" applyFont="1" applyFill="1" applyBorder="1" applyAlignment="1">
      <alignment horizontal="center" vertical="center" wrapText="1"/>
    </xf>
    <xf numFmtId="0" fontId="163" fillId="2" borderId="0" xfId="0" applyFont="1" applyFill="1"/>
    <xf numFmtId="166" fontId="162" fillId="2" borderId="2" xfId="1" applyNumberFormat="1" applyFont="1" applyFill="1" applyBorder="1">
      <protection locked="0"/>
    </xf>
    <xf numFmtId="0" fontId="162" fillId="2" borderId="0" xfId="19" applyFont="1" applyFill="1"/>
    <xf numFmtId="0" fontId="163" fillId="2" borderId="0" xfId="19" applyFont="1" applyFill="1" applyAlignment="1">
      <alignment vertical="center" wrapText="1"/>
    </xf>
    <xf numFmtId="0" fontId="163" fillId="2" borderId="0" xfId="19" applyFont="1" applyFill="1" applyAlignment="1">
      <alignment horizontal="left" vertical="top" wrapText="1"/>
    </xf>
    <xf numFmtId="0" fontId="162" fillId="2" borderId="0" xfId="19" applyFont="1" applyFill="1" applyAlignment="1">
      <alignment vertical="center" wrapText="1"/>
    </xf>
    <xf numFmtId="0" fontId="162" fillId="2" borderId="0" xfId="19" applyFont="1" applyFill="1" applyAlignment="1">
      <alignment horizontal="left" vertical="top" wrapText="1"/>
    </xf>
    <xf numFmtId="0" fontId="163" fillId="2" borderId="1" xfId="8" applyFont="1" applyFill="1" applyBorder="1" applyAlignment="1">
      <alignment wrapText="1"/>
    </xf>
    <xf numFmtId="166" fontId="162" fillId="2" borderId="0" xfId="19" applyNumberFormat="1" applyFont="1" applyFill="1"/>
    <xf numFmtId="0" fontId="162" fillId="2" borderId="0" xfId="19" applyFont="1" applyFill="1" applyAlignment="1">
      <alignment vertical="center"/>
    </xf>
    <xf numFmtId="0" fontId="162" fillId="2" borderId="0" xfId="19" applyFont="1" applyFill="1" applyAlignment="1">
      <alignment horizontal="left"/>
    </xf>
    <xf numFmtId="0" fontId="163" fillId="2" borderId="0" xfId="19" applyFont="1" applyFill="1"/>
    <xf numFmtId="166" fontId="162" fillId="2" borderId="0" xfId="1" applyNumberFormat="1" applyFont="1" applyFill="1">
      <protection locked="0"/>
    </xf>
    <xf numFmtId="0" fontId="165" fillId="2" borderId="0" xfId="19" applyFont="1" applyFill="1"/>
    <xf numFmtId="0" fontId="162" fillId="2" borderId="2" xfId="19" applyFont="1" applyFill="1" applyBorder="1"/>
    <xf numFmtId="0" fontId="162" fillId="0" borderId="1" xfId="0" applyFont="1" applyFill="1" applyBorder="1" applyAlignment="1">
      <alignment horizontal="center" vertical="center"/>
    </xf>
    <xf numFmtId="49" fontId="162" fillId="0" borderId="1" xfId="19" applyNumberFormat="1" applyFont="1" applyFill="1" applyBorder="1" applyAlignment="1">
      <alignment horizontal="left" vertical="center" wrapText="1"/>
    </xf>
    <xf numFmtId="0" fontId="162" fillId="0" borderId="1" xfId="8" applyFont="1" applyFill="1" applyBorder="1" applyAlignment="1">
      <alignment horizontal="left" vertical="center" wrapText="1"/>
    </xf>
    <xf numFmtId="0" fontId="162" fillId="0" borderId="1" xfId="8" quotePrefix="1" applyFont="1" applyFill="1" applyBorder="1" applyAlignment="1">
      <alignment horizontal="center" vertical="center" wrapText="1"/>
    </xf>
    <xf numFmtId="0" fontId="162" fillId="0" borderId="1" xfId="8" applyFont="1" applyFill="1" applyBorder="1" applyAlignment="1">
      <alignment horizontal="center" vertical="center" wrapText="1"/>
    </xf>
    <xf numFmtId="43" fontId="162" fillId="0" borderId="0" xfId="1" applyFont="1" applyFill="1">
      <protection locked="0"/>
    </xf>
    <xf numFmtId="0" fontId="162" fillId="0" borderId="0" xfId="0" applyFont="1" applyFill="1"/>
    <xf numFmtId="0" fontId="24" fillId="2" borderId="0" xfId="0" applyFont="1" applyFill="1" applyAlignment="1">
      <alignment vertical="center" wrapText="1"/>
    </xf>
    <xf numFmtId="0" fontId="164" fillId="2" borderId="0" xfId="0" applyFont="1" applyFill="1" applyAlignment="1">
      <alignment vertical="center" wrapText="1"/>
    </xf>
    <xf numFmtId="166" fontId="163" fillId="0" borderId="1" xfId="1" applyNumberFormat="1" applyFont="1" applyFill="1" applyBorder="1" applyAlignment="1" applyProtection="1">
      <alignment horizontal="center" vertical="center" wrapText="1"/>
    </xf>
    <xf numFmtId="41" fontId="162" fillId="0" borderId="0" xfId="0" applyNumberFormat="1" applyFont="1" applyFill="1"/>
    <xf numFmtId="166" fontId="162" fillId="0" borderId="0" xfId="4" applyNumberFormat="1" applyFont="1" applyFill="1"/>
    <xf numFmtId="0" fontId="162" fillId="0" borderId="0" xfId="30" applyFont="1" applyFill="1"/>
    <xf numFmtId="0" fontId="162" fillId="0" borderId="1" xfId="0" applyFont="1" applyFill="1" applyBorder="1" applyAlignment="1">
      <alignment horizontal="left" vertical="center" wrapText="1"/>
    </xf>
    <xf numFmtId="49" fontId="163" fillId="0" borderId="1" xfId="0" applyNumberFormat="1" applyFont="1" applyFill="1" applyBorder="1" applyAlignment="1">
      <alignment horizontal="center" vertical="center" wrapText="1"/>
    </xf>
    <xf numFmtId="166" fontId="163" fillId="0" borderId="0" xfId="1" applyNumberFormat="1" applyFont="1" applyFill="1" applyBorder="1">
      <protection locked="0"/>
    </xf>
    <xf numFmtId="166" fontId="162" fillId="0" borderId="0" xfId="1" applyNumberFormat="1" applyFont="1" applyFill="1" applyBorder="1">
      <protection locked="0"/>
    </xf>
    <xf numFmtId="166" fontId="162" fillId="0" borderId="2" xfId="1" applyNumberFormat="1" applyFont="1" applyFill="1" applyBorder="1">
      <protection locked="0"/>
    </xf>
    <xf numFmtId="166" fontId="162" fillId="0" borderId="0" xfId="2" applyNumberFormat="1" applyFont="1" applyFill="1" applyAlignment="1">
      <alignment vertical="center"/>
    </xf>
    <xf numFmtId="0" fontId="162" fillId="0" borderId="0" xfId="0" applyFont="1" applyFill="1" applyAlignment="1">
      <alignment vertical="center"/>
    </xf>
    <xf numFmtId="0" fontId="163" fillId="0" borderId="0" xfId="0" applyFont="1" applyFill="1" applyAlignment="1">
      <alignment vertical="center" wrapText="1"/>
    </xf>
    <xf numFmtId="0" fontId="162" fillId="0" borderId="0" xfId="0" applyFont="1" applyFill="1" applyAlignment="1">
      <alignment vertical="center" wrapText="1"/>
    </xf>
    <xf numFmtId="0" fontId="163" fillId="0" borderId="1" xfId="8" applyFont="1" applyFill="1" applyBorder="1" applyAlignment="1">
      <alignment horizontal="left" vertical="center" wrapText="1"/>
    </xf>
    <xf numFmtId="3" fontId="162" fillId="0" borderId="0" xfId="0" applyNumberFormat="1" applyFont="1" applyFill="1"/>
    <xf numFmtId="0" fontId="163" fillId="0" borderId="1" xfId="8" applyFont="1" applyFill="1" applyBorder="1" applyAlignment="1">
      <alignment horizontal="center" vertical="center" wrapText="1"/>
    </xf>
    <xf numFmtId="2" fontId="162" fillId="0" borderId="1" xfId="8" applyNumberFormat="1" applyFont="1" applyFill="1" applyBorder="1" applyAlignment="1">
      <alignment horizontal="center" vertical="center" wrapText="1"/>
    </xf>
    <xf numFmtId="0" fontId="163" fillId="0" borderId="1" xfId="8" quotePrefix="1" applyFont="1" applyFill="1" applyBorder="1" applyAlignment="1">
      <alignment horizontal="center" vertical="center" wrapText="1"/>
    </xf>
    <xf numFmtId="0" fontId="163" fillId="0" borderId="0" xfId="0" applyFont="1" applyFill="1"/>
    <xf numFmtId="166" fontId="19" fillId="0" borderId="0" xfId="1" applyNumberFormat="1" applyFont="1" applyFill="1">
      <protection locked="0"/>
    </xf>
    <xf numFmtId="0" fontId="162" fillId="0" borderId="2" xfId="0" applyFont="1" applyFill="1" applyBorder="1"/>
    <xf numFmtId="0" fontId="163" fillId="0" borderId="0" xfId="30" applyFont="1" applyFill="1" applyAlignment="1">
      <alignment vertical="center"/>
    </xf>
    <xf numFmtId="0" fontId="163" fillId="0" borderId="1" xfId="19" applyFont="1" applyFill="1" applyBorder="1" applyAlignment="1">
      <alignment horizontal="center" vertical="center" wrapText="1"/>
    </xf>
    <xf numFmtId="0" fontId="163" fillId="0" borderId="1" xfId="0" applyFont="1" applyFill="1" applyBorder="1" applyAlignment="1">
      <alignment horizontal="center" vertical="center"/>
    </xf>
    <xf numFmtId="49" fontId="163" fillId="0" borderId="1" xfId="19" applyNumberFormat="1" applyFont="1" applyFill="1" applyBorder="1" applyAlignment="1">
      <alignment horizontal="left" vertical="center" wrapText="1"/>
    </xf>
    <xf numFmtId="49" fontId="165" fillId="0" borderId="1" xfId="19" applyNumberFormat="1" applyFont="1" applyFill="1" applyBorder="1" applyAlignment="1">
      <alignment horizontal="left" vertical="center" wrapText="1"/>
    </xf>
    <xf numFmtId="11" fontId="162" fillId="0" borderId="1" xfId="19" applyNumberFormat="1" applyFont="1" applyFill="1" applyBorder="1" applyAlignment="1">
      <alignment horizontal="left" vertical="center" wrapText="1"/>
    </xf>
    <xf numFmtId="0" fontId="162" fillId="0" borderId="0" xfId="0" applyFont="1" applyFill="1" applyAlignment="1">
      <alignment horizontal="left"/>
    </xf>
    <xf numFmtId="0" fontId="163" fillId="0" borderId="0" xfId="30" applyFont="1" applyFill="1" applyAlignment="1">
      <alignment horizontal="left" vertical="center"/>
    </xf>
    <xf numFmtId="0" fontId="162" fillId="0" borderId="0" xfId="30" applyFont="1" applyFill="1" applyAlignment="1">
      <alignment vertical="center"/>
    </xf>
    <xf numFmtId="10" fontId="163" fillId="0" borderId="1" xfId="44" applyNumberFormat="1" applyFont="1" applyFill="1" applyBorder="1" applyAlignment="1" applyProtection="1">
      <alignment horizontal="center" vertical="center" wrapText="1"/>
    </xf>
    <xf numFmtId="10" fontId="163" fillId="0" borderId="0" xfId="44" applyNumberFormat="1" applyFont="1" applyFill="1" applyBorder="1" applyAlignment="1" applyProtection="1">
      <alignment horizontal="center" vertical="center" wrapText="1"/>
    </xf>
    <xf numFmtId="49" fontId="163" fillId="0" borderId="1" xfId="0" applyNumberFormat="1" applyFont="1" applyFill="1" applyBorder="1" applyAlignment="1">
      <alignment horizontal="left" vertical="center" wrapText="1"/>
    </xf>
    <xf numFmtId="0" fontId="163" fillId="0" borderId="1" xfId="0" applyFont="1" applyFill="1" applyBorder="1" applyAlignment="1">
      <alignment horizontal="left" vertical="center" wrapText="1"/>
    </xf>
    <xf numFmtId="166" fontId="163" fillId="0" borderId="1" xfId="1" applyNumberFormat="1" applyFont="1" applyFill="1" applyBorder="1" applyAlignment="1" applyProtection="1">
      <alignment horizontal="right"/>
    </xf>
    <xf numFmtId="165" fontId="163" fillId="0" borderId="1" xfId="1" applyNumberFormat="1" applyFont="1" applyFill="1" applyBorder="1" applyAlignment="1" applyProtection="1">
      <alignment horizontal="right"/>
    </xf>
    <xf numFmtId="166" fontId="162" fillId="0" borderId="0" xfId="0" applyNumberFormat="1" applyFont="1" applyFill="1"/>
    <xf numFmtId="166" fontId="163" fillId="0" borderId="0" xfId="0" applyNumberFormat="1" applyFont="1" applyFill="1"/>
    <xf numFmtId="10" fontId="163" fillId="0" borderId="0" xfId="44" applyNumberFormat="1" applyFont="1" applyFill="1">
      <protection locked="0"/>
    </xf>
    <xf numFmtId="10" fontId="162" fillId="0" borderId="0" xfId="0" applyNumberFormat="1" applyFont="1" applyFill="1"/>
    <xf numFmtId="166" fontId="163" fillId="0" borderId="0" xfId="1" applyNumberFormat="1" applyFont="1" applyFill="1" applyBorder="1" applyAlignment="1" applyProtection="1">
      <alignment horizontal="right"/>
    </xf>
    <xf numFmtId="166" fontId="163" fillId="0" borderId="0" xfId="1" applyNumberFormat="1" applyFont="1" applyFill="1" applyBorder="1" applyAlignment="1">
      <alignment horizontal="right"/>
      <protection locked="0"/>
    </xf>
    <xf numFmtId="10" fontId="163" fillId="0" borderId="0" xfId="1" applyNumberFormat="1" applyFont="1" applyFill="1" applyBorder="1" applyAlignment="1" applyProtection="1">
      <alignment horizontal="right"/>
    </xf>
    <xf numFmtId="0" fontId="165" fillId="0" borderId="0" xfId="0" applyFont="1" applyFill="1"/>
    <xf numFmtId="166" fontId="165" fillId="0" borderId="0" xfId="1" applyNumberFormat="1" applyFont="1" applyFill="1" applyBorder="1">
      <protection locked="0"/>
    </xf>
    <xf numFmtId="0" fontId="162" fillId="0" borderId="0" xfId="30" applyFont="1" applyFill="1" applyAlignment="1">
      <alignment horizontal="center"/>
    </xf>
    <xf numFmtId="0" fontId="163" fillId="0" borderId="1" xfId="8" applyFont="1" applyFill="1" applyBorder="1" applyAlignment="1">
      <alignment wrapText="1"/>
    </xf>
    <xf numFmtId="0" fontId="162" fillId="0" borderId="1" xfId="8" applyFont="1" applyFill="1" applyBorder="1" applyAlignment="1">
      <alignment wrapText="1"/>
    </xf>
    <xf numFmtId="0" fontId="163" fillId="0" borderId="1" xfId="8" applyFont="1" applyFill="1" applyBorder="1" applyAlignment="1">
      <alignment vertical="center" wrapText="1"/>
    </xf>
    <xf numFmtId="0" fontId="162" fillId="0" borderId="1" xfId="0" applyFont="1" applyFill="1" applyBorder="1" applyAlignment="1">
      <alignment horizontal="center"/>
    </xf>
    <xf numFmtId="164" fontId="163" fillId="0" borderId="1" xfId="0" applyNumberFormat="1" applyFont="1" applyFill="1" applyBorder="1" applyAlignment="1">
      <alignment horizontal="right" vertical="center" wrapText="1"/>
    </xf>
    <xf numFmtId="164" fontId="162" fillId="0" borderId="1" xfId="0" applyNumberFormat="1" applyFont="1" applyFill="1" applyBorder="1" applyAlignment="1">
      <alignment horizontal="right" vertical="center" wrapText="1"/>
    </xf>
    <xf numFmtId="0" fontId="165" fillId="0" borderId="0" xfId="19" applyFont="1" applyFill="1" applyAlignment="1">
      <alignment horizontal="center" vertical="center"/>
    </xf>
    <xf numFmtId="0" fontId="162" fillId="0" borderId="0" xfId="19" applyFont="1" applyFill="1"/>
    <xf numFmtId="3" fontId="163" fillId="0" borderId="1" xfId="8" applyNumberFormat="1" applyFont="1" applyFill="1" applyBorder="1" applyAlignment="1">
      <alignment horizontal="left" wrapText="1"/>
    </xf>
    <xf numFmtId="166" fontId="165" fillId="0" borderId="0" xfId="1" applyNumberFormat="1" applyFont="1" applyFill="1">
      <protection locked="0"/>
    </xf>
    <xf numFmtId="166" fontId="162" fillId="0" borderId="0" xfId="1" applyNumberFormat="1" applyFont="1" applyFill="1">
      <protection locked="0"/>
    </xf>
    <xf numFmtId="0" fontId="162" fillId="0" borderId="2" xfId="19" applyFont="1" applyFill="1" applyBorder="1"/>
    <xf numFmtId="0" fontId="162" fillId="0" borderId="1" xfId="0" applyFont="1" applyFill="1" applyBorder="1" applyAlignment="1">
      <alignment horizontal="left" vertical="center" wrapText="1" indent="1"/>
    </xf>
    <xf numFmtId="166" fontId="162" fillId="0" borderId="1" xfId="2" applyNumberFormat="1" applyFont="1" applyFill="1" applyBorder="1" applyAlignment="1">
      <alignment horizontal="right" vertical="center"/>
    </xf>
    <xf numFmtId="165" fontId="162" fillId="0" borderId="1" xfId="2" applyNumberFormat="1" applyFont="1" applyFill="1" applyBorder="1" applyAlignment="1">
      <alignment horizontal="right" vertical="center"/>
    </xf>
    <xf numFmtId="166" fontId="162" fillId="0" borderId="1" xfId="1" applyNumberFormat="1" applyFont="1" applyFill="1" applyBorder="1" applyAlignment="1" applyProtection="1">
      <alignment horizontal="right"/>
    </xf>
    <xf numFmtId="0" fontId="162" fillId="0" borderId="1" xfId="0" quotePrefix="1" applyFont="1" applyFill="1" applyBorder="1" applyAlignment="1">
      <alignment horizontal="left" vertical="center" wrapText="1"/>
    </xf>
    <xf numFmtId="165" fontId="162" fillId="0" borderId="1" xfId="1" applyNumberFormat="1" applyFont="1" applyFill="1" applyBorder="1" applyAlignment="1" applyProtection="1">
      <alignment horizontal="right"/>
    </xf>
    <xf numFmtId="166" fontId="163" fillId="0" borderId="1" xfId="1" applyNumberFormat="1" applyFont="1" applyFill="1" applyBorder="1" applyAlignment="1">
      <alignment horizontal="right"/>
      <protection locked="0"/>
    </xf>
    <xf numFmtId="0" fontId="162" fillId="0" borderId="0" xfId="0" applyFont="1" applyFill="1" applyAlignment="1">
      <alignment horizontal="left" vertical="center" wrapText="1"/>
    </xf>
    <xf numFmtId="0" fontId="163" fillId="0" borderId="0" xfId="0" applyFont="1" applyFill="1" applyAlignment="1">
      <alignment horizontal="left"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wrapText="1"/>
    </xf>
    <xf numFmtId="0" fontId="165" fillId="0" borderId="0" xfId="0" applyFont="1" applyFill="1" applyAlignment="1">
      <alignment horizontal="right" vertical="center" wrapText="1"/>
    </xf>
    <xf numFmtId="0" fontId="165" fillId="0" borderId="0" xfId="0" applyFont="1" applyFill="1" applyAlignment="1">
      <alignment horizontal="center" vertical="center"/>
    </xf>
    <xf numFmtId="41" fontId="163" fillId="0" borderId="1" xfId="8" applyNumberFormat="1" applyFont="1" applyFill="1" applyBorder="1" applyAlignment="1">
      <alignment horizontal="right" vertical="center" wrapText="1"/>
    </xf>
    <xf numFmtId="41" fontId="162" fillId="0" borderId="1" xfId="8" applyNumberFormat="1" applyFont="1" applyFill="1" applyBorder="1" applyAlignment="1">
      <alignment horizontal="right" vertical="center" wrapText="1"/>
    </xf>
    <xf numFmtId="41" fontId="162" fillId="0" borderId="1" xfId="1" applyNumberFormat="1" applyFont="1" applyFill="1" applyBorder="1" applyAlignment="1" applyProtection="1">
      <alignment horizontal="right" vertical="center"/>
    </xf>
    <xf numFmtId="41" fontId="162" fillId="2" borderId="1" xfId="8" applyNumberFormat="1" applyFont="1" applyFill="1" applyBorder="1" applyAlignment="1">
      <alignment horizontal="right" vertical="center" wrapText="1"/>
    </xf>
    <xf numFmtId="166" fontId="163" fillId="0" borderId="1" xfId="1" applyNumberFormat="1" applyFont="1" applyFill="1" applyBorder="1" applyAlignment="1">
      <alignment horizontal="center" vertical="center" wrapText="1"/>
      <protection locked="0"/>
    </xf>
    <xf numFmtId="0" fontId="163" fillId="0" borderId="1" xfId="8" applyFont="1" applyFill="1" applyBorder="1" applyAlignment="1">
      <alignment horizontal="left" wrapText="1"/>
    </xf>
    <xf numFmtId="0" fontId="163" fillId="0" borderId="1" xfId="8" applyFont="1" applyFill="1" applyBorder="1" applyAlignment="1">
      <alignment horizontal="center" wrapText="1"/>
    </xf>
    <xf numFmtId="166" fontId="163" fillId="0" borderId="1" xfId="1" applyNumberFormat="1" applyFont="1" applyFill="1" applyBorder="1" applyAlignment="1">
      <alignment horizontal="left" wrapText="1"/>
      <protection locked="0"/>
    </xf>
    <xf numFmtId="166" fontId="163" fillId="0" borderId="1" xfId="1" applyNumberFormat="1" applyFont="1" applyFill="1" applyBorder="1" applyAlignment="1">
      <alignment horizontal="right" vertical="center" wrapText="1"/>
      <protection locked="0"/>
    </xf>
    <xf numFmtId="166" fontId="163" fillId="0" borderId="1" xfId="1" applyNumberFormat="1" applyFont="1" applyFill="1" applyBorder="1" applyAlignment="1">
      <alignment horizontal="left"/>
      <protection locked="0"/>
    </xf>
    <xf numFmtId="0" fontId="162" fillId="0" borderId="1" xfId="8" applyFont="1" applyFill="1" applyBorder="1" applyAlignment="1">
      <alignment horizontal="left" wrapText="1"/>
    </xf>
    <xf numFmtId="0" fontId="162" fillId="0" borderId="1" xfId="8" applyFont="1" applyFill="1" applyBorder="1" applyAlignment="1">
      <alignment horizontal="center" wrapText="1"/>
    </xf>
    <xf numFmtId="41" fontId="163" fillId="0" borderId="1" xfId="1" applyNumberFormat="1" applyFont="1" applyFill="1" applyBorder="1" applyAlignment="1" applyProtection="1">
      <alignment horizontal="right" vertical="center"/>
    </xf>
    <xf numFmtId="166" fontId="162" fillId="0" borderId="1" xfId="1" applyNumberFormat="1" applyFont="1" applyFill="1" applyBorder="1" applyAlignment="1">
      <alignment horizontal="left"/>
      <protection locked="0"/>
    </xf>
    <xf numFmtId="0" fontId="163" fillId="0" borderId="1" xfId="0" quotePrefix="1" applyFont="1" applyFill="1" applyBorder="1" applyAlignment="1">
      <alignment horizontal="center"/>
    </xf>
    <xf numFmtId="0" fontId="162" fillId="0" borderId="1" xfId="0" quotePrefix="1" applyFont="1" applyFill="1" applyBorder="1" applyAlignment="1">
      <alignment horizontal="center"/>
    </xf>
    <xf numFmtId="166" fontId="163" fillId="0" borderId="1" xfId="1" applyNumberFormat="1" applyFont="1" applyFill="1" applyBorder="1" applyAlignment="1">
      <alignment horizontal="right" vertical="center"/>
      <protection locked="0"/>
    </xf>
    <xf numFmtId="41" fontId="162" fillId="2" borderId="1" xfId="1" applyNumberFormat="1" applyFont="1" applyFill="1" applyBorder="1" applyAlignment="1" applyProtection="1">
      <alignment horizontal="right" vertical="center"/>
    </xf>
    <xf numFmtId="43" fontId="163" fillId="0" borderId="1" xfId="1" applyFont="1" applyFill="1" applyBorder="1" applyAlignment="1">
      <alignment horizontal="right" vertical="center"/>
      <protection locked="0"/>
    </xf>
    <xf numFmtId="43" fontId="162" fillId="0" borderId="1" xfId="1" applyFont="1" applyFill="1" applyBorder="1" applyAlignment="1">
      <alignment horizontal="right" vertical="center" wrapText="1"/>
      <protection locked="0"/>
    </xf>
    <xf numFmtId="49" fontId="163" fillId="0" borderId="1" xfId="0" applyNumberFormat="1" applyFont="1" applyFill="1" applyBorder="1" applyAlignment="1">
      <alignment horizontal="left" wrapText="1"/>
    </xf>
    <xf numFmtId="49" fontId="163" fillId="0" borderId="1" xfId="0" applyNumberFormat="1" applyFont="1" applyFill="1" applyBorder="1" applyAlignment="1">
      <alignment horizontal="center" wrapText="1"/>
    </xf>
    <xf numFmtId="49" fontId="163" fillId="0" borderId="1" xfId="0" applyNumberFormat="1" applyFont="1" applyFill="1" applyBorder="1" applyAlignment="1">
      <alignment wrapText="1"/>
    </xf>
    <xf numFmtId="0" fontId="162" fillId="0" borderId="0" xfId="0" applyFont="1" applyFill="1" applyAlignment="1">
      <alignment horizontal="right"/>
    </xf>
    <xf numFmtId="166" fontId="163" fillId="0" borderId="0" xfId="1" applyNumberFormat="1" applyFont="1" applyFill="1">
      <protection locked="0"/>
    </xf>
    <xf numFmtId="166" fontId="163" fillId="0" borderId="0" xfId="1" applyNumberFormat="1" applyFont="1" applyFill="1" applyBorder="1" applyAlignment="1">
      <alignment horizontal="left"/>
      <protection locked="0"/>
    </xf>
    <xf numFmtId="0" fontId="162" fillId="0" borderId="0" xfId="0" applyFont="1" applyFill="1" applyAlignment="1">
      <alignment vertical="top"/>
    </xf>
    <xf numFmtId="0" fontId="167" fillId="0" borderId="0" xfId="0" applyFont="1"/>
    <xf numFmtId="0" fontId="162" fillId="0" borderId="0" xfId="0" applyFont="1"/>
    <xf numFmtId="0" fontId="162" fillId="2" borderId="0" xfId="30" applyFont="1" applyFill="1"/>
    <xf numFmtId="10" fontId="162" fillId="0" borderId="0" xfId="44" applyNumberFormat="1" applyFont="1" applyFill="1" applyProtection="1"/>
    <xf numFmtId="10" fontId="162" fillId="0" borderId="0" xfId="30" applyNumberFormat="1" applyFont="1" applyFill="1"/>
    <xf numFmtId="166" fontId="162" fillId="0" borderId="1" xfId="1" applyNumberFormat="1" applyFont="1" applyFill="1" applyBorder="1" applyAlignment="1" applyProtection="1">
      <alignment horizontal="right" vertical="center" wrapText="1"/>
    </xf>
    <xf numFmtId="166" fontId="162" fillId="0" borderId="1" xfId="1" applyNumberFormat="1" applyFont="1" applyFill="1" applyBorder="1" applyAlignment="1" applyProtection="1">
      <alignment horizontal="left" vertical="center" wrapText="1"/>
    </xf>
    <xf numFmtId="9" fontId="162" fillId="0" borderId="1" xfId="19" applyNumberFormat="1" applyFont="1" applyFill="1" applyBorder="1" applyAlignment="1">
      <alignment horizontal="right" vertical="center" wrapText="1"/>
    </xf>
    <xf numFmtId="0" fontId="162" fillId="2" borderId="0" xfId="0" applyFont="1" applyFill="1"/>
    <xf numFmtId="10" fontId="162" fillId="0" borderId="1" xfId="44" applyNumberFormat="1" applyFont="1" applyFill="1" applyBorder="1" applyAlignment="1" applyProtection="1">
      <alignment horizontal="right" vertical="center" wrapText="1"/>
    </xf>
    <xf numFmtId="43" fontId="167" fillId="61" borderId="0" xfId="1" applyFont="1" applyFill="1">
      <protection locked="0"/>
    </xf>
    <xf numFmtId="49" fontId="162" fillId="0" borderId="1" xfId="19" applyNumberFormat="1" applyFont="1" applyFill="1" applyBorder="1" applyAlignment="1">
      <alignment horizontal="left" vertical="center" wrapText="1" indent="1"/>
    </xf>
    <xf numFmtId="164" fontId="162" fillId="0" borderId="1" xfId="0" applyNumberFormat="1" applyFont="1" applyFill="1" applyBorder="1" applyAlignment="1">
      <alignment horizontal="left" vertical="center" wrapText="1"/>
    </xf>
    <xf numFmtId="0" fontId="163" fillId="0" borderId="1" xfId="0" applyFont="1" applyFill="1" applyBorder="1" applyAlignment="1">
      <alignment horizontal="center"/>
    </xf>
    <xf numFmtId="164" fontId="163" fillId="0" borderId="1" xfId="0" applyNumberFormat="1" applyFont="1" applyFill="1" applyBorder="1" applyAlignment="1">
      <alignment horizontal="left" vertical="center" wrapText="1"/>
    </xf>
    <xf numFmtId="3" fontId="162" fillId="2" borderId="1" xfId="0" applyNumberFormat="1" applyFont="1" applyFill="1" applyBorder="1"/>
    <xf numFmtId="49" fontId="163" fillId="0" borderId="1" xfId="19" applyNumberFormat="1" applyFont="1" applyFill="1" applyBorder="1" applyAlignment="1">
      <alignment horizontal="left" vertical="center" wrapText="1" indent="1"/>
    </xf>
    <xf numFmtId="167" fontId="162" fillId="0" borderId="1" xfId="0" applyNumberFormat="1" applyFont="1" applyFill="1" applyBorder="1" applyAlignment="1">
      <alignment horizontal="right" vertical="center" wrapText="1"/>
    </xf>
    <xf numFmtId="0" fontId="162" fillId="2" borderId="0" xfId="30" applyFont="1" applyFill="1" applyAlignment="1">
      <alignment horizontal="center" vertical="center"/>
    </xf>
    <xf numFmtId="49" fontId="162" fillId="2" borderId="0" xfId="19" applyNumberFormat="1" applyFont="1" applyFill="1" applyAlignment="1">
      <alignment horizontal="left" wrapText="1"/>
    </xf>
    <xf numFmtId="49" fontId="162" fillId="2" borderId="0" xfId="19" applyNumberFormat="1" applyFont="1" applyFill="1" applyAlignment="1">
      <alignment horizontal="center" vertical="center" wrapText="1"/>
    </xf>
    <xf numFmtId="41" fontId="162" fillId="0" borderId="0" xfId="30" applyNumberFormat="1" applyFont="1" applyFill="1" applyAlignment="1">
      <alignment horizontal="right" wrapText="1"/>
    </xf>
    <xf numFmtId="10" fontId="162" fillId="0" borderId="0" xfId="44" applyNumberFormat="1" applyFont="1" applyFill="1" applyBorder="1" applyAlignment="1">
      <alignment horizontal="right" wrapText="1"/>
      <protection locked="0"/>
    </xf>
    <xf numFmtId="166" fontId="162" fillId="0" borderId="0" xfId="1" applyNumberFormat="1" applyFont="1" applyFill="1" applyAlignment="1" applyProtection="1">
      <alignment horizontal="right"/>
    </xf>
    <xf numFmtId="10" fontId="162" fillId="0" borderId="0" xfId="44" applyNumberFormat="1" applyFont="1" applyFill="1" applyAlignment="1" applyProtection="1">
      <alignment horizontal="right"/>
    </xf>
    <xf numFmtId="0" fontId="165" fillId="2" borderId="0" xfId="0" applyFont="1" applyFill="1"/>
    <xf numFmtId="0" fontId="162" fillId="2" borderId="2" xfId="0" applyFont="1" applyFill="1" applyBorder="1"/>
    <xf numFmtId="166" fontId="162" fillId="0" borderId="2" xfId="1" applyNumberFormat="1" applyFont="1" applyFill="1" applyBorder="1" applyAlignment="1" applyProtection="1">
      <alignment horizontal="right"/>
    </xf>
    <xf numFmtId="10" fontId="162" fillId="0" borderId="2" xfId="44" applyNumberFormat="1" applyFont="1" applyFill="1" applyBorder="1" applyAlignment="1" applyProtection="1">
      <alignment horizontal="right"/>
    </xf>
    <xf numFmtId="10" fontId="163" fillId="0" borderId="1" xfId="44" applyNumberFormat="1" applyFont="1" applyFill="1" applyBorder="1" applyAlignment="1" applyProtection="1">
      <alignment horizontal="right" vertical="center" wrapText="1"/>
    </xf>
    <xf numFmtId="10" fontId="162" fillId="0" borderId="1" xfId="1" applyNumberFormat="1" applyFont="1" applyFill="1" applyBorder="1" applyAlignment="1" applyProtection="1">
      <alignment horizontal="right"/>
    </xf>
    <xf numFmtId="10" fontId="163" fillId="0" borderId="1" xfId="1" applyNumberFormat="1" applyFont="1" applyFill="1" applyBorder="1" applyAlignment="1" applyProtection="1">
      <alignment horizontal="right"/>
    </xf>
    <xf numFmtId="166" fontId="162" fillId="0" borderId="1" xfId="1" applyNumberFormat="1" applyFont="1" applyFill="1" applyBorder="1" applyAlignment="1">
      <alignment horizontal="right"/>
      <protection locked="0"/>
    </xf>
    <xf numFmtId="10" fontId="162" fillId="0" borderId="1" xfId="44" applyNumberFormat="1" applyFont="1" applyFill="1" applyBorder="1" applyAlignment="1">
      <alignment horizontal="right"/>
      <protection locked="0"/>
    </xf>
    <xf numFmtId="0" fontId="168" fillId="0" borderId="0" xfId="0" applyFont="1" applyFill="1"/>
    <xf numFmtId="0" fontId="19" fillId="2" borderId="6" xfId="19" applyFont="1" applyFill="1" applyBorder="1" applyAlignment="1">
      <alignment horizontal="center" vertical="center" wrapText="1"/>
    </xf>
    <xf numFmtId="10" fontId="19" fillId="2" borderId="1" xfId="48" applyNumberFormat="1" applyFont="1" applyFill="1" applyBorder="1" applyAlignment="1">
      <alignment horizontal="right" vertical="center" wrapText="1"/>
    </xf>
    <xf numFmtId="10" fontId="19" fillId="2" borderId="1" xfId="237" applyNumberFormat="1" applyFont="1" applyFill="1" applyBorder="1" applyAlignment="1" applyProtection="1">
      <alignment horizontal="right" vertical="center" wrapText="1"/>
      <protection locked="0"/>
    </xf>
    <xf numFmtId="10" fontId="20" fillId="2" borderId="1" xfId="237"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20" fillId="2" borderId="1" xfId="709" applyNumberFormat="1" applyFont="1" applyFill="1" applyBorder="1" applyAlignment="1" applyProtection="1">
      <alignment horizontal="right" vertical="center" wrapText="1"/>
      <protection locked="0"/>
    </xf>
    <xf numFmtId="10" fontId="19" fillId="2" borderId="1" xfId="19" applyNumberFormat="1" applyFont="1" applyFill="1" applyBorder="1" applyAlignment="1">
      <alignment horizontal="right" vertical="center" wrapText="1"/>
    </xf>
    <xf numFmtId="219" fontId="162" fillId="0" borderId="1" xfId="2" applyNumberFormat="1" applyFont="1" applyFill="1" applyBorder="1" applyAlignment="1">
      <alignment horizontal="right" vertical="center"/>
    </xf>
    <xf numFmtId="0" fontId="162" fillId="0" borderId="0" xfId="0" applyFont="1" applyFill="1" applyAlignment="1">
      <alignment horizontal="left" vertical="center" wrapText="1"/>
    </xf>
    <xf numFmtId="0" fontId="163" fillId="0" borderId="0" xfId="0" applyFont="1" applyFill="1" applyAlignment="1">
      <alignment horizontal="left" vertical="center" wrapText="1"/>
    </xf>
    <xf numFmtId="0" fontId="162" fillId="0" borderId="0" xfId="0" applyFont="1" applyFill="1" applyAlignment="1">
      <alignment horizontal="center" vertical="center"/>
    </xf>
    <xf numFmtId="164" fontId="162" fillId="2" borderId="1" xfId="0" applyNumberFormat="1" applyFont="1" applyFill="1" applyBorder="1" applyAlignment="1">
      <alignment horizontal="left" vertical="center" wrapText="1"/>
    </xf>
    <xf numFmtId="164" fontId="162" fillId="2" borderId="1" xfId="0" applyNumberFormat="1" applyFont="1" applyFill="1" applyBorder="1" applyAlignment="1">
      <alignment horizontal="right" vertical="center" wrapText="1"/>
    </xf>
    <xf numFmtId="14" fontId="162" fillId="0" borderId="0" xfId="0" applyNumberFormat="1" applyFont="1" applyAlignment="1">
      <alignment vertical="center"/>
    </xf>
    <xf numFmtId="14" fontId="162" fillId="0" borderId="0" xfId="0" applyNumberFormat="1" applyFont="1" applyAlignment="1">
      <alignment horizontal="left" vertical="center"/>
    </xf>
    <xf numFmtId="0" fontId="162" fillId="2" borderId="0" xfId="0" applyFont="1" applyFill="1" applyAlignment="1">
      <alignment horizontal="center" vertical="center"/>
    </xf>
    <xf numFmtId="0" fontId="162" fillId="2" borderId="0" xfId="0" applyFont="1" applyFill="1" applyAlignment="1">
      <alignment vertical="center"/>
    </xf>
    <xf numFmtId="49" fontId="163" fillId="2" borderId="1" xfId="0" applyNumberFormat="1" applyFont="1" applyFill="1" applyBorder="1" applyAlignment="1">
      <alignment horizontal="center" vertical="center" wrapText="1"/>
    </xf>
    <xf numFmtId="41" fontId="163" fillId="2" borderId="1" xfId="8" applyNumberFormat="1" applyFont="1" applyFill="1" applyBorder="1" applyAlignment="1">
      <alignment horizontal="right" vertical="center" wrapText="1"/>
    </xf>
    <xf numFmtId="166" fontId="162" fillId="2" borderId="0" xfId="4" applyNumberFormat="1" applyFont="1" applyFill="1" applyBorder="1"/>
    <xf numFmtId="166" fontId="162" fillId="2" borderId="2" xfId="4" applyNumberFormat="1" applyFont="1" applyFill="1" applyBorder="1"/>
    <xf numFmtId="166" fontId="162" fillId="0" borderId="1" xfId="1" applyNumberFormat="1" applyFont="1" applyFill="1" applyBorder="1" applyAlignment="1" applyProtection="1">
      <alignment vertical="center" wrapText="1"/>
    </xf>
    <xf numFmtId="43" fontId="162" fillId="0" borderId="1" xfId="1" applyFont="1" applyFill="1" applyBorder="1" applyAlignment="1" applyProtection="1">
      <alignment horizontal="right" vertical="center" wrapText="1"/>
    </xf>
    <xf numFmtId="43" fontId="162" fillId="0" borderId="1" xfId="1" applyFont="1" applyFill="1" applyBorder="1" applyAlignment="1" applyProtection="1">
      <alignment vertical="center" wrapText="1"/>
    </xf>
    <xf numFmtId="41" fontId="169" fillId="0" borderId="0" xfId="0" applyNumberFormat="1" applyFont="1" applyFill="1"/>
    <xf numFmtId="3" fontId="169" fillId="0" borderId="0" xfId="0" applyNumberFormat="1" applyFont="1" applyFill="1"/>
    <xf numFmtId="0" fontId="162" fillId="0" borderId="0" xfId="0" applyFont="1" applyFill="1" applyAlignment="1">
      <alignment horizontal="center" vertical="center"/>
    </xf>
    <xf numFmtId="0" fontId="162" fillId="0" borderId="0" xfId="0" applyFont="1" applyFill="1" applyAlignment="1">
      <alignment horizontal="left" vertical="center" wrapText="1"/>
    </xf>
    <xf numFmtId="0" fontId="163" fillId="0" borderId="0" xfId="0" applyFont="1" applyFill="1" applyAlignment="1">
      <alignment horizontal="left" vertical="center" wrapText="1"/>
    </xf>
    <xf numFmtId="0" fontId="165" fillId="0" borderId="0" xfId="0" applyFont="1" applyFill="1" applyAlignment="1">
      <alignment horizontal="center" vertical="center"/>
    </xf>
    <xf numFmtId="0" fontId="162" fillId="2" borderId="0" xfId="0" applyFont="1" applyFill="1" applyAlignment="1">
      <alignment horizontal="left" vertical="center" wrapText="1"/>
    </xf>
    <xf numFmtId="0" fontId="165" fillId="2" borderId="0" xfId="0" applyFont="1" applyFill="1" applyAlignment="1">
      <alignment horizontal="center" vertical="center"/>
    </xf>
    <xf numFmtId="0" fontId="163" fillId="2" borderId="0" xfId="19" applyFont="1" applyFill="1" applyAlignment="1">
      <alignment horizontal="center" vertical="center" wrapText="1"/>
    </xf>
    <xf numFmtId="0" fontId="165" fillId="2" borderId="0" xfId="19" applyFont="1" applyFill="1" applyAlignment="1">
      <alignment horizontal="center" vertical="center"/>
    </xf>
    <xf numFmtId="49" fontId="163" fillId="0" borderId="1" xfId="19" applyNumberFormat="1" applyFont="1" applyFill="1" applyBorder="1" applyAlignment="1">
      <alignment horizontal="center" vertical="center" wrapText="1"/>
    </xf>
    <xf numFmtId="43" fontId="162" fillId="0" borderId="1" xfId="1" applyFont="1" applyFill="1" applyBorder="1" applyAlignment="1">
      <alignment horizontal="right" vertical="center"/>
      <protection locked="0"/>
    </xf>
    <xf numFmtId="49" fontId="162" fillId="2" borderId="1" xfId="19" applyNumberFormat="1" applyFont="1" applyFill="1" applyBorder="1" applyAlignment="1" applyProtection="1">
      <alignment horizontal="left" vertical="center" wrapText="1" indent="1"/>
    </xf>
    <xf numFmtId="0" fontId="167" fillId="0" borderId="0" xfId="0" applyFont="1" applyFill="1"/>
    <xf numFmtId="166" fontId="163" fillId="0" borderId="0" xfId="1" applyNumberFormat="1" applyFont="1" applyFill="1" applyAlignment="1">
      <alignment vertical="center"/>
      <protection locked="0"/>
    </xf>
    <xf numFmtId="166" fontId="163" fillId="0" borderId="0" xfId="30" applyNumberFormat="1" applyFont="1" applyFill="1" applyAlignment="1">
      <alignment vertical="center"/>
    </xf>
    <xf numFmtId="168" fontId="162" fillId="0" borderId="1" xfId="0" applyNumberFormat="1" applyFont="1" applyFill="1" applyBorder="1" applyAlignment="1">
      <alignment horizontal="right" vertical="center" wrapText="1"/>
    </xf>
    <xf numFmtId="166" fontId="162" fillId="0" borderId="0" xfId="1" applyNumberFormat="1" applyFont="1" applyFill="1" applyAlignment="1">
      <alignment vertical="center"/>
      <protection locked="0"/>
    </xf>
    <xf numFmtId="41" fontId="162" fillId="0" borderId="1" xfId="0" applyNumberFormat="1" applyFont="1" applyFill="1" applyBorder="1" applyAlignment="1">
      <alignment horizontal="right" vertical="center" wrapText="1"/>
    </xf>
    <xf numFmtId="41" fontId="163" fillId="2" borderId="1" xfId="0" applyNumberFormat="1" applyFont="1" applyFill="1" applyBorder="1" applyAlignment="1">
      <alignment horizontal="right" vertical="center" wrapText="1"/>
    </xf>
    <xf numFmtId="41" fontId="163" fillId="0" borderId="1" xfId="0" applyNumberFormat="1" applyFont="1" applyFill="1" applyBorder="1" applyAlignment="1">
      <alignment horizontal="right" vertical="center" wrapText="1"/>
    </xf>
    <xf numFmtId="166" fontId="162" fillId="2" borderId="1" xfId="0" applyNumberFormat="1" applyFont="1" applyFill="1" applyBorder="1" applyAlignment="1">
      <alignment horizontal="right" vertical="center" wrapText="1"/>
    </xf>
    <xf numFmtId="166" fontId="162" fillId="0" borderId="1" xfId="0" applyNumberFormat="1" applyFont="1" applyFill="1" applyBorder="1" applyAlignment="1">
      <alignment horizontal="right" vertical="center" wrapText="1"/>
    </xf>
    <xf numFmtId="166" fontId="162" fillId="0" borderId="0" xfId="30" applyNumberFormat="1" applyFont="1" applyFill="1" applyAlignment="1">
      <alignment vertical="center"/>
    </xf>
    <xf numFmtId="10" fontId="162" fillId="0" borderId="1" xfId="0" applyNumberFormat="1" applyFont="1" applyFill="1" applyBorder="1" applyAlignment="1">
      <alignment horizontal="right" vertical="center" wrapText="1"/>
    </xf>
    <xf numFmtId="166" fontId="162" fillId="0" borderId="0" xfId="1" applyNumberFormat="1" applyFont="1" applyFill="1" applyBorder="1" applyProtection="1"/>
    <xf numFmtId="166" fontId="162" fillId="0" borderId="0" xfId="4" applyNumberFormat="1" applyFont="1" applyFill="1" applyBorder="1"/>
    <xf numFmtId="166" fontId="163" fillId="0" borderId="1" xfId="5" applyNumberFormat="1" applyFont="1" applyFill="1" applyBorder="1" applyAlignment="1" applyProtection="1">
      <alignment vertical="center"/>
      <protection locked="0"/>
    </xf>
    <xf numFmtId="166" fontId="162" fillId="0" borderId="1" xfId="5" applyNumberFormat="1" applyFont="1" applyFill="1" applyBorder="1" applyAlignment="1" applyProtection="1">
      <alignment horizontal="left" vertical="center" wrapText="1"/>
      <protection locked="0"/>
    </xf>
    <xf numFmtId="166" fontId="163" fillId="2" borderId="1" xfId="5" applyNumberFormat="1" applyFont="1" applyFill="1" applyBorder="1" applyAlignment="1" applyProtection="1">
      <alignment vertical="center"/>
      <protection locked="0"/>
    </xf>
    <xf numFmtId="165" fontId="167" fillId="0" borderId="0" xfId="0" applyNumberFormat="1" applyFont="1" applyFill="1"/>
    <xf numFmtId="0" fontId="167" fillId="0" borderId="1" xfId="0" applyFont="1" applyFill="1" applyBorder="1"/>
    <xf numFmtId="166" fontId="167" fillId="0" borderId="1" xfId="1" applyNumberFormat="1" applyFont="1" applyFill="1" applyBorder="1">
      <protection locked="0"/>
    </xf>
    <xf numFmtId="0" fontId="170" fillId="0" borderId="0" xfId="0" applyFont="1" applyFill="1"/>
    <xf numFmtId="166" fontId="170" fillId="0" borderId="0" xfId="0" applyNumberFormat="1" applyFont="1" applyFill="1"/>
    <xf numFmtId="0" fontId="163" fillId="0" borderId="1" xfId="0" applyFont="1" applyFill="1" applyBorder="1" applyAlignment="1">
      <alignment horizontal="center" vertical="center" wrapText="1"/>
    </xf>
    <xf numFmtId="0" fontId="162" fillId="2" borderId="0" xfId="30" applyFont="1" applyFill="1" applyAlignment="1">
      <alignment vertical="center"/>
    </xf>
    <xf numFmtId="49" fontId="162" fillId="0" borderId="1" xfId="0" applyNumberFormat="1" applyFont="1" applyFill="1" applyBorder="1" applyAlignment="1">
      <alignment horizontal="left" vertical="center" wrapText="1"/>
    </xf>
    <xf numFmtId="10" fontId="162" fillId="0" borderId="1" xfId="1" applyNumberFormat="1" applyFont="1" applyFill="1" applyBorder="1" applyAlignment="1" applyProtection="1">
      <alignment horizontal="right" vertical="center" wrapText="1"/>
    </xf>
    <xf numFmtId="10" fontId="162" fillId="0" borderId="1" xfId="1" applyNumberFormat="1" applyFont="1" applyFill="1" applyBorder="1" applyAlignment="1" applyProtection="1">
      <alignment vertical="center" wrapText="1"/>
    </xf>
    <xf numFmtId="11" fontId="162" fillId="0" borderId="1" xfId="0" applyNumberFormat="1" applyFont="1" applyFill="1" applyBorder="1" applyAlignment="1">
      <alignment horizontal="left" vertical="center" wrapText="1"/>
    </xf>
    <xf numFmtId="220" fontId="171" fillId="0" borderId="39" xfId="1523" applyNumberFormat="1" applyFont="1" applyBorder="1" applyAlignment="1">
      <alignment horizontal="center" vertical="top"/>
    </xf>
    <xf numFmtId="221" fontId="171" fillId="0" borderId="39" xfId="1537" applyNumberFormat="1" applyFont="1" applyBorder="1" applyAlignment="1">
      <alignment vertical="top"/>
    </xf>
    <xf numFmtId="43" fontId="167" fillId="0" borderId="1" xfId="1" applyFont="1" applyFill="1" applyBorder="1">
      <protection locked="0"/>
    </xf>
    <xf numFmtId="43" fontId="167" fillId="0" borderId="0" xfId="1" applyFont="1" applyFill="1">
      <protection locked="0"/>
    </xf>
    <xf numFmtId="166" fontId="162" fillId="0" borderId="1" xfId="1" applyNumberFormat="1" applyFont="1" applyFill="1" applyBorder="1" applyAlignment="1">
      <alignment vertical="center" wrapText="1"/>
      <protection locked="0"/>
    </xf>
    <xf numFmtId="165" fontId="162" fillId="0" borderId="1" xfId="1" applyNumberFormat="1" applyFont="1" applyFill="1" applyBorder="1" applyAlignment="1" applyProtection="1">
      <alignment vertical="center" wrapText="1"/>
    </xf>
    <xf numFmtId="10" fontId="162" fillId="2" borderId="1" xfId="1" applyNumberFormat="1" applyFont="1" applyFill="1" applyBorder="1" applyAlignment="1" applyProtection="1">
      <alignment vertical="center" wrapText="1"/>
    </xf>
    <xf numFmtId="14" fontId="167" fillId="0" borderId="1" xfId="0" applyNumberFormat="1" applyFont="1" applyFill="1" applyBorder="1"/>
    <xf numFmtId="3" fontId="167" fillId="0" borderId="1" xfId="0" applyNumberFormat="1" applyFont="1" applyFill="1" applyBorder="1"/>
    <xf numFmtId="43" fontId="162" fillId="2" borderId="1" xfId="1" applyFont="1" applyFill="1" applyBorder="1" applyAlignment="1" applyProtection="1">
      <alignment horizontal="right" vertical="center" wrapText="1"/>
    </xf>
    <xf numFmtId="43" fontId="167" fillId="0" borderId="0" xfId="1" applyNumberFormat="1" applyFont="1" applyFill="1">
      <protection locked="0"/>
    </xf>
    <xf numFmtId="0" fontId="162" fillId="2" borderId="0" xfId="30" applyFont="1" applyFill="1" applyBorder="1"/>
    <xf numFmtId="0" fontId="162" fillId="2" borderId="0" xfId="0" applyFont="1" applyFill="1" applyBorder="1"/>
    <xf numFmtId="166" fontId="162" fillId="2" borderId="0" xfId="1" applyNumberFormat="1" applyFont="1" applyFill="1" applyBorder="1">
      <protection locked="0"/>
    </xf>
    <xf numFmtId="0" fontId="163" fillId="2" borderId="8" xfId="0" applyFont="1" applyFill="1" applyBorder="1"/>
    <xf numFmtId="0" fontId="162" fillId="2" borderId="8" xfId="0" applyFont="1" applyFill="1" applyBorder="1"/>
    <xf numFmtId="0" fontId="20" fillId="0" borderId="0" xfId="0" applyFont="1" applyAlignment="1">
      <alignment horizontal="left" vertical="center" wrapText="1"/>
    </xf>
    <xf numFmtId="0" fontId="19" fillId="0" borderId="0" xfId="0" applyFont="1" applyAlignment="1">
      <alignment horizontal="left" vertical="center" wrapText="1"/>
    </xf>
    <xf numFmtId="0" fontId="163" fillId="0" borderId="0" xfId="0" applyFont="1" applyFill="1" applyAlignment="1">
      <alignment horizontal="right" vertical="center" wrapText="1"/>
    </xf>
    <xf numFmtId="0" fontId="162" fillId="0" borderId="0" xfId="0" applyFont="1" applyFill="1" applyAlignment="1">
      <alignment horizontal="right" vertical="center" wrapText="1"/>
    </xf>
    <xf numFmtId="0" fontId="163" fillId="0" borderId="0" xfId="0" applyFont="1" applyFill="1" applyAlignment="1">
      <alignment horizontal="center" vertical="center" wrapText="1"/>
    </xf>
    <xf numFmtId="0" fontId="162" fillId="0" borderId="0" xfId="0" applyFont="1" applyFill="1" applyAlignment="1">
      <alignment horizontal="center" vertical="center"/>
    </xf>
    <xf numFmtId="0" fontId="162" fillId="0" borderId="0" xfId="0" applyFont="1" applyFill="1" applyAlignment="1">
      <alignment horizontal="left" vertical="center" wrapText="1"/>
    </xf>
    <xf numFmtId="0" fontId="163" fillId="0" borderId="0" xfId="0" applyFont="1" applyFill="1" applyAlignment="1">
      <alignment horizontal="left" vertical="center" wrapText="1"/>
    </xf>
    <xf numFmtId="49" fontId="163" fillId="2" borderId="3" xfId="0" applyNumberFormat="1" applyFont="1" applyFill="1" applyBorder="1" applyAlignment="1">
      <alignment horizontal="center" vertical="center" wrapText="1"/>
    </xf>
    <xf numFmtId="49" fontId="163" fillId="2" borderId="4" xfId="0" applyNumberFormat="1" applyFont="1" applyFill="1" applyBorder="1" applyAlignment="1">
      <alignment horizontal="center" vertical="center" wrapText="1"/>
    </xf>
    <xf numFmtId="49" fontId="163" fillId="0" borderId="3" xfId="0" applyNumberFormat="1" applyFont="1" applyFill="1" applyBorder="1" applyAlignment="1">
      <alignment horizontal="center" vertical="center" wrapText="1"/>
    </xf>
    <xf numFmtId="49" fontId="163" fillId="0" borderId="4" xfId="0" applyNumberFormat="1" applyFont="1" applyFill="1" applyBorder="1" applyAlignment="1">
      <alignment horizontal="center" vertical="center" wrapText="1"/>
    </xf>
    <xf numFmtId="49" fontId="163" fillId="0" borderId="5" xfId="0" applyNumberFormat="1" applyFont="1" applyFill="1" applyBorder="1" applyAlignment="1">
      <alignment horizontal="center" vertical="center" wrapText="1"/>
    </xf>
    <xf numFmtId="49" fontId="163" fillId="0" borderId="6" xfId="0" applyNumberFormat="1" applyFont="1" applyFill="1" applyBorder="1" applyAlignment="1">
      <alignment horizontal="center" vertical="center" wrapText="1"/>
    </xf>
    <xf numFmtId="0" fontId="163" fillId="0" borderId="0" xfId="0" applyFont="1" applyFill="1" applyAlignment="1">
      <alignment horizontal="center"/>
    </xf>
    <xf numFmtId="0" fontId="165" fillId="0" borderId="0" xfId="0" applyFont="1" applyFill="1" applyAlignment="1">
      <alignment horizontal="center" vertical="center"/>
    </xf>
    <xf numFmtId="0" fontId="162" fillId="0" borderId="0" xfId="0" applyFont="1" applyFill="1" applyAlignment="1">
      <alignment horizontal="center" vertical="top"/>
    </xf>
    <xf numFmtId="0" fontId="162" fillId="0" borderId="0" xfId="43" applyFont="1" applyFill="1" applyAlignment="1">
      <alignment horizontal="center" vertical="center"/>
    </xf>
    <xf numFmtId="0" fontId="162" fillId="2" borderId="0" xfId="0" applyFont="1" applyFill="1" applyAlignment="1">
      <alignment horizontal="left" vertical="center" wrapText="1"/>
    </xf>
    <xf numFmtId="0" fontId="163" fillId="2" borderId="0" xfId="0" applyFont="1" applyFill="1" applyAlignment="1">
      <alignment horizontal="center" vertical="center" wrapText="1"/>
    </xf>
    <xf numFmtId="0" fontId="163" fillId="2" borderId="0" xfId="0" applyFont="1" applyFill="1" applyAlignment="1">
      <alignment horizontal="right" vertical="center" wrapText="1"/>
    </xf>
    <xf numFmtId="0" fontId="162" fillId="2" borderId="0" xfId="0" applyFont="1" applyFill="1" applyAlignment="1">
      <alignment horizontal="right" vertical="center" wrapText="1"/>
    </xf>
    <xf numFmtId="0" fontId="163" fillId="2" borderId="0" xfId="0" applyFont="1" applyFill="1" applyAlignment="1">
      <alignment horizontal="left" vertical="center" wrapText="1"/>
    </xf>
    <xf numFmtId="0" fontId="165" fillId="2" borderId="0" xfId="0" applyFont="1" applyFill="1" applyAlignment="1">
      <alignment horizontal="center" vertical="center"/>
    </xf>
    <xf numFmtId="0" fontId="165" fillId="0" borderId="0" xfId="0" applyFont="1" applyFill="1" applyAlignment="1">
      <alignment horizontal="right" vertical="center" wrapText="1"/>
    </xf>
    <xf numFmtId="0" fontId="163" fillId="2" borderId="0" xfId="19" applyFont="1" applyFill="1" applyAlignment="1">
      <alignment horizontal="right" vertical="center" wrapText="1"/>
    </xf>
    <xf numFmtId="0" fontId="165" fillId="2" borderId="0" xfId="19" applyFont="1" applyFill="1" applyAlignment="1">
      <alignment horizontal="right" vertical="center" wrapText="1"/>
    </xf>
    <xf numFmtId="0" fontId="163" fillId="2" borderId="0" xfId="19" applyFont="1" applyFill="1" applyAlignment="1">
      <alignment horizontal="center" vertical="center" wrapText="1"/>
    </xf>
    <xf numFmtId="0" fontId="165" fillId="2" borderId="0" xfId="19" applyFont="1" applyFill="1" applyAlignment="1">
      <alignment horizontal="center" vertical="center"/>
    </xf>
    <xf numFmtId="0" fontId="163" fillId="2" borderId="0" xfId="19" applyFont="1" applyFill="1" applyAlignment="1">
      <alignment horizontal="left" vertical="center" wrapText="1"/>
    </xf>
    <xf numFmtId="49" fontId="163" fillId="0" borderId="1" xfId="19" applyNumberFormat="1" applyFont="1" applyFill="1" applyBorder="1" applyAlignment="1">
      <alignment horizontal="center" vertical="center" wrapText="1"/>
    </xf>
    <xf numFmtId="0" fontId="162" fillId="0" borderId="5" xfId="8" applyFont="1" applyFill="1" applyBorder="1" applyAlignment="1">
      <alignment horizontal="center" vertical="center" wrapText="1"/>
    </xf>
    <xf numFmtId="0" fontId="162" fillId="0" borderId="6" xfId="8" applyFont="1" applyFill="1" applyBorder="1" applyAlignment="1">
      <alignment horizontal="center" vertical="center" wrapText="1"/>
    </xf>
    <xf numFmtId="0" fontId="162" fillId="0" borderId="6" xfId="0" applyFont="1" applyFill="1" applyBorder="1"/>
    <xf numFmtId="0" fontId="162" fillId="2" borderId="0" xfId="19" applyFont="1" applyFill="1" applyAlignment="1">
      <alignment horizontal="left" vertical="center" wrapText="1"/>
    </xf>
    <xf numFmtId="0" fontId="165" fillId="2" borderId="0" xfId="0" applyFont="1" applyFill="1" applyAlignment="1">
      <alignment horizontal="right" vertical="center" wrapText="1"/>
    </xf>
    <xf numFmtId="0" fontId="162" fillId="0" borderId="5" xfId="0" applyFont="1" applyFill="1" applyBorder="1" applyAlignment="1">
      <alignment horizontal="center" vertical="center"/>
    </xf>
    <xf numFmtId="0" fontId="162" fillId="0" borderId="30" xfId="0" applyFont="1" applyFill="1" applyBorder="1" applyAlignment="1">
      <alignment horizontal="center" vertical="center"/>
    </xf>
    <xf numFmtId="0" fontId="162" fillId="0" borderId="6" xfId="0" applyFont="1" applyFill="1" applyBorder="1" applyAlignment="1">
      <alignment horizontal="center" vertical="center"/>
    </xf>
    <xf numFmtId="0" fontId="19" fillId="2" borderId="5" xfId="30" applyFont="1" applyFill="1" applyBorder="1" applyAlignment="1">
      <alignment horizontal="center" vertical="center" wrapText="1"/>
    </xf>
    <xf numFmtId="0" fontId="19" fillId="2" borderId="6" xfId="30" applyFont="1" applyFill="1" applyBorder="1" applyAlignment="1">
      <alignment horizontal="center" vertical="center" wrapText="1"/>
    </xf>
    <xf numFmtId="0" fontId="19" fillId="2" borderId="3" xfId="30" applyFont="1" applyFill="1" applyBorder="1" applyAlignment="1">
      <alignment horizontal="center" vertical="center" wrapText="1"/>
    </xf>
    <xf numFmtId="0" fontId="19" fillId="2" borderId="4" xfId="30" applyFont="1" applyFill="1" applyBorder="1" applyAlignment="1">
      <alignment horizontal="center" vertical="center" wrapText="1"/>
    </xf>
    <xf numFmtId="0" fontId="20" fillId="2" borderId="0" xfId="0" applyFont="1" applyFill="1" applyAlignment="1">
      <alignment horizontal="left" vertical="center" wrapText="1"/>
    </xf>
    <xf numFmtId="0" fontId="19" fillId="2" borderId="0" xfId="0" applyFont="1" applyFill="1" applyAlignment="1">
      <alignment horizontal="left" vertical="center" wrapText="1"/>
    </xf>
    <xf numFmtId="0" fontId="23" fillId="2" borderId="0" xfId="0" applyFont="1" applyFill="1" applyAlignment="1">
      <alignment horizontal="right" vertical="center" wrapText="1"/>
    </xf>
    <xf numFmtId="0" fontId="25" fillId="2" borderId="0" xfId="0" applyFont="1" applyFill="1" applyAlignment="1">
      <alignment horizontal="right"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0" fontId="101" fillId="2" borderId="0" xfId="48" applyFont="1" applyFill="1" applyAlignment="1">
      <alignment horizontal="right" vertical="center" wrapText="1"/>
    </xf>
    <xf numFmtId="0" fontId="25" fillId="2" borderId="0" xfId="48" applyFont="1" applyFill="1" applyAlignment="1">
      <alignment horizontal="right" vertical="center" wrapText="1"/>
    </xf>
    <xf numFmtId="0" fontId="17" fillId="2" borderId="0" xfId="48" applyFont="1" applyFill="1" applyAlignment="1">
      <alignment horizontal="center" vertical="center" wrapText="1"/>
    </xf>
    <xf numFmtId="15" fontId="18" fillId="2" borderId="0" xfId="48" applyNumberFormat="1" applyFont="1" applyFill="1" applyAlignment="1">
      <alignment horizontal="center" vertical="center"/>
    </xf>
    <xf numFmtId="0" fontId="18" fillId="2" borderId="0" xfId="48" applyFont="1" applyFill="1" applyAlignment="1">
      <alignment horizontal="center" vertical="center"/>
    </xf>
    <xf numFmtId="0" fontId="19" fillId="2" borderId="0" xfId="48" applyFont="1" applyFill="1" applyAlignment="1">
      <alignment horizontal="left" vertical="center" wrapText="1"/>
    </xf>
    <xf numFmtId="0" fontId="20" fillId="2" borderId="0" xfId="48" applyFont="1" applyFill="1" applyAlignment="1">
      <alignment horizontal="left" vertical="center" wrapText="1"/>
    </xf>
    <xf numFmtId="0" fontId="151" fillId="2" borderId="2" xfId="49" applyFont="1" applyFill="1" applyBorder="1" applyAlignment="1">
      <alignment horizontal="left"/>
    </xf>
    <xf numFmtId="0" fontId="19" fillId="2" borderId="5" xfId="49" applyFont="1" applyFill="1" applyBorder="1" applyAlignment="1">
      <alignment horizontal="center" vertical="center" wrapText="1"/>
    </xf>
    <xf numFmtId="0" fontId="19" fillId="2" borderId="6" xfId="49" applyFont="1" applyFill="1" applyBorder="1" applyAlignment="1">
      <alignment horizontal="center" vertical="center" wrapText="1"/>
    </xf>
    <xf numFmtId="0" fontId="19" fillId="2" borderId="1" xfId="49" applyFont="1" applyFill="1" applyBorder="1" applyAlignment="1">
      <alignment horizontal="center" vertical="center" wrapText="1"/>
    </xf>
    <xf numFmtId="0" fontId="18" fillId="2" borderId="8" xfId="49" applyFont="1" applyFill="1" applyBorder="1" applyAlignment="1">
      <alignment horizontal="left"/>
    </xf>
    <xf numFmtId="0" fontId="19" fillId="2" borderId="0" xfId="48" applyFont="1" applyFill="1" applyAlignment="1">
      <alignment horizontal="center"/>
    </xf>
    <xf numFmtId="166" fontId="20" fillId="2" borderId="0" xfId="237" applyNumberFormat="1" applyFont="1" applyFill="1" applyAlignment="1">
      <alignment horizontal="center"/>
    </xf>
    <xf numFmtId="166" fontId="19" fillId="2" borderId="8" xfId="1" applyNumberFormat="1" applyFont="1" applyFill="1" applyBorder="1" applyAlignment="1">
      <alignment horizontal="center"/>
      <protection locked="0"/>
    </xf>
    <xf numFmtId="0" fontId="19" fillId="2" borderId="0" xfId="48" applyFont="1" applyFill="1" applyAlignment="1">
      <alignment horizontal="right" vertical="center" wrapText="1"/>
    </xf>
    <xf numFmtId="0" fontId="18" fillId="2" borderId="0" xfId="48" applyFont="1" applyFill="1" applyAlignment="1">
      <alignment horizontal="right" vertical="center" wrapText="1"/>
    </xf>
    <xf numFmtId="0" fontId="20" fillId="2" borderId="0" xfId="48" applyFont="1" applyFill="1" applyAlignment="1">
      <alignment vertical="center" wrapText="1"/>
    </xf>
    <xf numFmtId="3" fontId="19" fillId="2" borderId="0" xfId="49" applyNumberFormat="1" applyFont="1" applyFill="1" applyAlignment="1">
      <alignment horizontal="left" vertical="center" wrapText="1"/>
    </xf>
    <xf numFmtId="3" fontId="20"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8" xfId="48" applyFont="1" applyFill="1" applyBorder="1" applyAlignment="1">
      <alignment horizontal="left" vertical="center"/>
    </xf>
    <xf numFmtId="0" fontId="19" fillId="2" borderId="5" xfId="19" applyFont="1" applyFill="1" applyBorder="1" applyAlignment="1">
      <alignment horizontal="center" vertical="center" wrapText="1"/>
    </xf>
    <xf numFmtId="0" fontId="19" fillId="2" borderId="6" xfId="19" applyFont="1" applyFill="1" applyBorder="1" applyAlignment="1">
      <alignment horizontal="center" vertical="center" wrapText="1"/>
    </xf>
    <xf numFmtId="166" fontId="19" fillId="2" borderId="3" xfId="237" applyNumberFormat="1" applyFont="1" applyFill="1" applyBorder="1" applyAlignment="1" applyProtection="1">
      <alignment horizontal="center" vertical="center" wrapText="1"/>
    </xf>
    <xf numFmtId="166" fontId="19" fillId="2" borderId="4" xfId="237" applyNumberFormat="1" applyFont="1" applyFill="1" applyBorder="1" applyAlignment="1" applyProtection="1">
      <alignment horizontal="center" vertical="center" wrapText="1"/>
    </xf>
    <xf numFmtId="3" fontId="20" fillId="2" borderId="0" xfId="496" applyNumberFormat="1" applyFont="1" applyFill="1" applyAlignment="1">
      <alignment horizontal="left" vertical="center" wrapText="1"/>
    </xf>
    <xf numFmtId="0" fontId="19" fillId="2" borderId="0" xfId="48" applyFont="1" applyFill="1" applyAlignment="1">
      <alignment vertical="center" wrapText="1"/>
    </xf>
    <xf numFmtId="0" fontId="19" fillId="2" borderId="0" xfId="48" applyFont="1" applyFill="1" applyAlignment="1">
      <alignment horizontal="right" wrapText="1"/>
    </xf>
    <xf numFmtId="166" fontId="19" fillId="2" borderId="5" xfId="237" applyNumberFormat="1" applyFont="1" applyFill="1" applyBorder="1" applyAlignment="1" applyProtection="1">
      <alignment horizontal="center" vertical="center" wrapText="1"/>
    </xf>
    <xf numFmtId="166" fontId="19" fillId="2" borderId="6" xfId="237" applyNumberFormat="1" applyFont="1" applyFill="1" applyBorder="1" applyAlignment="1" applyProtection="1">
      <alignment horizontal="center" vertical="center" wrapText="1"/>
    </xf>
    <xf numFmtId="0" fontId="19" fillId="2" borderId="0" xfId="48" applyFont="1" applyFill="1" applyAlignment="1">
      <alignment horizontal="left"/>
    </xf>
    <xf numFmtId="0" fontId="20" fillId="2" borderId="0" xfId="48" applyFont="1" applyFill="1" applyAlignment="1">
      <alignment horizontal="center"/>
    </xf>
    <xf numFmtId="0" fontId="19" fillId="2" borderId="3" xfId="19" applyFont="1" applyFill="1" applyBorder="1" applyAlignment="1">
      <alignment horizontal="center" vertical="center" wrapText="1"/>
    </xf>
    <xf numFmtId="0" fontId="19" fillId="2" borderId="4" xfId="19" applyFont="1" applyFill="1" applyBorder="1" applyAlignment="1">
      <alignment horizontal="center" vertical="center" wrapText="1"/>
    </xf>
  </cellXfs>
  <cellStyles count="1538">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30"/>
    <cellStyle name="_KT (2)_2_TG-TH" xfId="87"/>
    <cellStyle name="_KT (2)_3" xfId="88"/>
    <cellStyle name="_KT (2)_3 2" xfId="1031"/>
    <cellStyle name="_KT (2)_3_TG-TH" xfId="89"/>
    <cellStyle name="_KT (2)_4" xfId="90"/>
    <cellStyle name="_KT (2)_4_TG-TH" xfId="91"/>
    <cellStyle name="_KT (2)_4_TG-TH 2" xfId="1032"/>
    <cellStyle name="_KT (2)_5" xfId="92"/>
    <cellStyle name="_KT (2)_TG-TH" xfId="93"/>
    <cellStyle name="_KT (2)_TG-TH 2" xfId="1033"/>
    <cellStyle name="_KT_TG" xfId="94"/>
    <cellStyle name="_KT_TG 2" xfId="1034"/>
    <cellStyle name="_KT_TG_1" xfId="95"/>
    <cellStyle name="_KT_TG_2" xfId="96"/>
    <cellStyle name="_KT_TG_3" xfId="97"/>
    <cellStyle name="_KT_TG_3 2" xfId="1035"/>
    <cellStyle name="_KT_TG_4" xfId="98"/>
    <cellStyle name="_SO T11" xfId="99"/>
    <cellStyle name="_TG-TH" xfId="100"/>
    <cellStyle name="_TG-TH 2" xfId="1036"/>
    <cellStyle name="_TG-TH_1" xfId="101"/>
    <cellStyle name="_TG-TH_2" xfId="102"/>
    <cellStyle name="_TG-TH_3" xfId="103"/>
    <cellStyle name="_TG-TH_4" xfId="104"/>
    <cellStyle name="_TG-TH_4 2" xfId="103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0 2" xfId="1504"/>
    <cellStyle name="20% - Accent1 11" xfId="1409"/>
    <cellStyle name="20% - Accent1 12" xfId="1524"/>
    <cellStyle name="20% - Accent1 2" xfId="114"/>
    <cellStyle name="20% - Accent1 3" xfId="115"/>
    <cellStyle name="20% - Accent1 3 2" xfId="1038"/>
    <cellStyle name="20% - Accent1 4" xfId="876"/>
    <cellStyle name="20% - Accent1 4 2" xfId="1424"/>
    <cellStyle name="20% - Accent1 5" xfId="891"/>
    <cellStyle name="20% - Accent1 5 2" xfId="1437"/>
    <cellStyle name="20% - Accent1 6" xfId="906"/>
    <cellStyle name="20% - Accent1 6 2" xfId="1450"/>
    <cellStyle name="20% - Accent1 7" xfId="920"/>
    <cellStyle name="20% - Accent1 7 2" xfId="1463"/>
    <cellStyle name="20% - Accent1 8" xfId="935"/>
    <cellStyle name="20% - Accent1 8 2" xfId="1476"/>
    <cellStyle name="20% - Accent1 9" xfId="950"/>
    <cellStyle name="20% - Accent1 9 2" xfId="1489"/>
    <cellStyle name="20% - Accent2" xfId="852" builtinId="34" customBuiltin="1"/>
    <cellStyle name="20% - Accent2 10" xfId="967"/>
    <cellStyle name="20% - Accent2 10 2" xfId="1505"/>
    <cellStyle name="20% - Accent2 11" xfId="1411"/>
    <cellStyle name="20% - Accent2 12" xfId="1525"/>
    <cellStyle name="20% - Accent2 2" xfId="116"/>
    <cellStyle name="20% - Accent2 3" xfId="117"/>
    <cellStyle name="20% - Accent2 3 2" xfId="1039"/>
    <cellStyle name="20% - Accent2 4" xfId="877"/>
    <cellStyle name="20% - Accent2 4 2" xfId="1425"/>
    <cellStyle name="20% - Accent2 5" xfId="892"/>
    <cellStyle name="20% - Accent2 5 2" xfId="1438"/>
    <cellStyle name="20% - Accent2 6" xfId="907"/>
    <cellStyle name="20% - Accent2 6 2" xfId="1451"/>
    <cellStyle name="20% - Accent2 7" xfId="921"/>
    <cellStyle name="20% - Accent2 7 2" xfId="1464"/>
    <cellStyle name="20% - Accent2 8" xfId="936"/>
    <cellStyle name="20% - Accent2 8 2" xfId="1477"/>
    <cellStyle name="20% - Accent2 9" xfId="951"/>
    <cellStyle name="20% - Accent2 9 2" xfId="1490"/>
    <cellStyle name="20% - Accent3" xfId="856" builtinId="38" customBuiltin="1"/>
    <cellStyle name="20% - Accent3 10" xfId="968"/>
    <cellStyle name="20% - Accent3 10 2" xfId="1506"/>
    <cellStyle name="20% - Accent3 11" xfId="1413"/>
    <cellStyle name="20% - Accent3 12" xfId="1526"/>
    <cellStyle name="20% - Accent3 2" xfId="118"/>
    <cellStyle name="20% - Accent3 3" xfId="119"/>
    <cellStyle name="20% - Accent3 3 2" xfId="1040"/>
    <cellStyle name="20% - Accent3 4" xfId="878"/>
    <cellStyle name="20% - Accent3 4 2" xfId="1426"/>
    <cellStyle name="20% - Accent3 5" xfId="893"/>
    <cellStyle name="20% - Accent3 5 2" xfId="1439"/>
    <cellStyle name="20% - Accent3 6" xfId="908"/>
    <cellStyle name="20% - Accent3 6 2" xfId="1452"/>
    <cellStyle name="20% - Accent3 7" xfId="922"/>
    <cellStyle name="20% - Accent3 7 2" xfId="1465"/>
    <cellStyle name="20% - Accent3 8" xfId="937"/>
    <cellStyle name="20% - Accent3 8 2" xfId="1478"/>
    <cellStyle name="20% - Accent3 9" xfId="952"/>
    <cellStyle name="20% - Accent3 9 2" xfId="1491"/>
    <cellStyle name="20% - Accent4" xfId="860" builtinId="42" customBuiltin="1"/>
    <cellStyle name="20% - Accent4 10" xfId="969"/>
    <cellStyle name="20% - Accent4 10 2" xfId="1507"/>
    <cellStyle name="20% - Accent4 11" xfId="1415"/>
    <cellStyle name="20% - Accent4 12" xfId="1527"/>
    <cellStyle name="20% - Accent4 2" xfId="120"/>
    <cellStyle name="20% - Accent4 3" xfId="121"/>
    <cellStyle name="20% - Accent4 3 2" xfId="1041"/>
    <cellStyle name="20% - Accent4 4" xfId="879"/>
    <cellStyle name="20% - Accent4 4 2" xfId="1427"/>
    <cellStyle name="20% - Accent4 5" xfId="894"/>
    <cellStyle name="20% - Accent4 5 2" xfId="1440"/>
    <cellStyle name="20% - Accent4 6" xfId="909"/>
    <cellStyle name="20% - Accent4 6 2" xfId="1453"/>
    <cellStyle name="20% - Accent4 7" xfId="923"/>
    <cellStyle name="20% - Accent4 7 2" xfId="1466"/>
    <cellStyle name="20% - Accent4 8" xfId="938"/>
    <cellStyle name="20% - Accent4 8 2" xfId="1479"/>
    <cellStyle name="20% - Accent4 9" xfId="953"/>
    <cellStyle name="20% - Accent4 9 2" xfId="1492"/>
    <cellStyle name="20% - Accent5" xfId="864" builtinId="46" customBuiltin="1"/>
    <cellStyle name="20% - Accent5 10" xfId="970"/>
    <cellStyle name="20% - Accent5 10 2" xfId="1508"/>
    <cellStyle name="20% - Accent5 11" xfId="1417"/>
    <cellStyle name="20% - Accent5 12" xfId="1528"/>
    <cellStyle name="20% - Accent5 2" xfId="122"/>
    <cellStyle name="20% - Accent5 3" xfId="123"/>
    <cellStyle name="20% - Accent5 3 2" xfId="1042"/>
    <cellStyle name="20% - Accent5 4" xfId="880"/>
    <cellStyle name="20% - Accent5 4 2" xfId="1428"/>
    <cellStyle name="20% - Accent5 5" xfId="895"/>
    <cellStyle name="20% - Accent5 5 2" xfId="1441"/>
    <cellStyle name="20% - Accent5 6" xfId="910"/>
    <cellStyle name="20% - Accent5 6 2" xfId="1454"/>
    <cellStyle name="20% - Accent5 7" xfId="924"/>
    <cellStyle name="20% - Accent5 7 2" xfId="1467"/>
    <cellStyle name="20% - Accent5 8" xfId="939"/>
    <cellStyle name="20% - Accent5 8 2" xfId="1480"/>
    <cellStyle name="20% - Accent5 9" xfId="954"/>
    <cellStyle name="20% - Accent5 9 2" xfId="1493"/>
    <cellStyle name="20% - Accent6" xfId="868" builtinId="50" customBuiltin="1"/>
    <cellStyle name="20% - Accent6 10" xfId="971"/>
    <cellStyle name="20% - Accent6 10 2" xfId="1509"/>
    <cellStyle name="20% - Accent6 11" xfId="1419"/>
    <cellStyle name="20% - Accent6 12" xfId="1529"/>
    <cellStyle name="20% - Accent6 2" xfId="124"/>
    <cellStyle name="20% - Accent6 3" xfId="125"/>
    <cellStyle name="20% - Accent6 3 2" xfId="1043"/>
    <cellStyle name="20% - Accent6 4" xfId="881"/>
    <cellStyle name="20% - Accent6 4 2" xfId="1429"/>
    <cellStyle name="20% - Accent6 5" xfId="896"/>
    <cellStyle name="20% - Accent6 5 2" xfId="1442"/>
    <cellStyle name="20% - Accent6 6" xfId="911"/>
    <cellStyle name="20% - Accent6 6 2" xfId="1455"/>
    <cellStyle name="20% - Accent6 7" xfId="925"/>
    <cellStyle name="20% - Accent6 7 2" xfId="1468"/>
    <cellStyle name="20% - Accent6 8" xfId="940"/>
    <cellStyle name="20% - Accent6 8 2" xfId="1481"/>
    <cellStyle name="20% - Accent6 9" xfId="955"/>
    <cellStyle name="20% - Accent6 9 2" xfId="1494"/>
    <cellStyle name="3" xfId="126"/>
    <cellStyle name="³£¹æ_GZ TV" xfId="127"/>
    <cellStyle name="4" xfId="128"/>
    <cellStyle name="40% - Accent1" xfId="849" builtinId="31" customBuiltin="1"/>
    <cellStyle name="40% - Accent1 10" xfId="972"/>
    <cellStyle name="40% - Accent1 10 2" xfId="1510"/>
    <cellStyle name="40% - Accent1 11" xfId="1410"/>
    <cellStyle name="40% - Accent1 12" xfId="1530"/>
    <cellStyle name="40% - Accent1 2" xfId="129"/>
    <cellStyle name="40% - Accent1 3" xfId="130"/>
    <cellStyle name="40% - Accent1 3 2" xfId="1044"/>
    <cellStyle name="40% - Accent1 4" xfId="882"/>
    <cellStyle name="40% - Accent1 4 2" xfId="1430"/>
    <cellStyle name="40% - Accent1 5" xfId="897"/>
    <cellStyle name="40% - Accent1 5 2" xfId="1443"/>
    <cellStyle name="40% - Accent1 6" xfId="912"/>
    <cellStyle name="40% - Accent1 6 2" xfId="1456"/>
    <cellStyle name="40% - Accent1 7" xfId="926"/>
    <cellStyle name="40% - Accent1 7 2" xfId="1469"/>
    <cellStyle name="40% - Accent1 8" xfId="941"/>
    <cellStyle name="40% - Accent1 8 2" xfId="1482"/>
    <cellStyle name="40% - Accent1 9" xfId="956"/>
    <cellStyle name="40% - Accent1 9 2" xfId="1495"/>
    <cellStyle name="40% - Accent2" xfId="853" builtinId="35" customBuiltin="1"/>
    <cellStyle name="40% - Accent2 10" xfId="973"/>
    <cellStyle name="40% - Accent2 10 2" xfId="1511"/>
    <cellStyle name="40% - Accent2 11" xfId="1412"/>
    <cellStyle name="40% - Accent2 12" xfId="1531"/>
    <cellStyle name="40% - Accent2 2" xfId="131"/>
    <cellStyle name="40% - Accent2 3" xfId="132"/>
    <cellStyle name="40% - Accent2 3 2" xfId="1045"/>
    <cellStyle name="40% - Accent2 4" xfId="883"/>
    <cellStyle name="40% - Accent2 4 2" xfId="1431"/>
    <cellStyle name="40% - Accent2 5" xfId="898"/>
    <cellStyle name="40% - Accent2 5 2" xfId="1444"/>
    <cellStyle name="40% - Accent2 6" xfId="913"/>
    <cellStyle name="40% - Accent2 6 2" xfId="1457"/>
    <cellStyle name="40% - Accent2 7" xfId="927"/>
    <cellStyle name="40% - Accent2 7 2" xfId="1470"/>
    <cellStyle name="40% - Accent2 8" xfId="942"/>
    <cellStyle name="40% - Accent2 8 2" xfId="1483"/>
    <cellStyle name="40% - Accent2 9" xfId="957"/>
    <cellStyle name="40% - Accent2 9 2" xfId="1496"/>
    <cellStyle name="40% - Accent3" xfId="857" builtinId="39" customBuiltin="1"/>
    <cellStyle name="40% - Accent3 10" xfId="974"/>
    <cellStyle name="40% - Accent3 10 2" xfId="1512"/>
    <cellStyle name="40% - Accent3 11" xfId="1414"/>
    <cellStyle name="40% - Accent3 12" xfId="1532"/>
    <cellStyle name="40% - Accent3 2" xfId="133"/>
    <cellStyle name="40% - Accent3 3" xfId="134"/>
    <cellStyle name="40% - Accent3 3 2" xfId="1046"/>
    <cellStyle name="40% - Accent3 4" xfId="884"/>
    <cellStyle name="40% - Accent3 4 2" xfId="1432"/>
    <cellStyle name="40% - Accent3 5" xfId="899"/>
    <cellStyle name="40% - Accent3 5 2" xfId="1445"/>
    <cellStyle name="40% - Accent3 6" xfId="914"/>
    <cellStyle name="40% - Accent3 6 2" xfId="1458"/>
    <cellStyle name="40% - Accent3 7" xfId="928"/>
    <cellStyle name="40% - Accent3 7 2" xfId="1471"/>
    <cellStyle name="40% - Accent3 8" xfId="943"/>
    <cellStyle name="40% - Accent3 8 2" xfId="1484"/>
    <cellStyle name="40% - Accent3 9" xfId="958"/>
    <cellStyle name="40% - Accent3 9 2" xfId="1497"/>
    <cellStyle name="40% - Accent4" xfId="861" builtinId="43" customBuiltin="1"/>
    <cellStyle name="40% - Accent4 10" xfId="975"/>
    <cellStyle name="40% - Accent4 10 2" xfId="1513"/>
    <cellStyle name="40% - Accent4 11" xfId="1416"/>
    <cellStyle name="40% - Accent4 12" xfId="1533"/>
    <cellStyle name="40% - Accent4 2" xfId="135"/>
    <cellStyle name="40% - Accent4 3" xfId="136"/>
    <cellStyle name="40% - Accent4 3 2" xfId="1047"/>
    <cellStyle name="40% - Accent4 4" xfId="885"/>
    <cellStyle name="40% - Accent4 4 2" xfId="1433"/>
    <cellStyle name="40% - Accent4 5" xfId="900"/>
    <cellStyle name="40% - Accent4 5 2" xfId="1446"/>
    <cellStyle name="40% - Accent4 6" xfId="915"/>
    <cellStyle name="40% - Accent4 6 2" xfId="1459"/>
    <cellStyle name="40% - Accent4 7" xfId="929"/>
    <cellStyle name="40% - Accent4 7 2" xfId="1472"/>
    <cellStyle name="40% - Accent4 8" xfId="944"/>
    <cellStyle name="40% - Accent4 8 2" xfId="1485"/>
    <cellStyle name="40% - Accent4 9" xfId="959"/>
    <cellStyle name="40% - Accent4 9 2" xfId="1498"/>
    <cellStyle name="40% - Accent5" xfId="865" builtinId="47" customBuiltin="1"/>
    <cellStyle name="40% - Accent5 10" xfId="976"/>
    <cellStyle name="40% - Accent5 10 2" xfId="1514"/>
    <cellStyle name="40% - Accent5 11" xfId="1418"/>
    <cellStyle name="40% - Accent5 12" xfId="1534"/>
    <cellStyle name="40% - Accent5 2" xfId="137"/>
    <cellStyle name="40% - Accent5 3" xfId="138"/>
    <cellStyle name="40% - Accent5 3 2" xfId="1048"/>
    <cellStyle name="40% - Accent5 4" xfId="886"/>
    <cellStyle name="40% - Accent5 4 2" xfId="1434"/>
    <cellStyle name="40% - Accent5 5" xfId="901"/>
    <cellStyle name="40% - Accent5 5 2" xfId="1447"/>
    <cellStyle name="40% - Accent5 6" xfId="916"/>
    <cellStyle name="40% - Accent5 6 2" xfId="1460"/>
    <cellStyle name="40% - Accent5 7" xfId="930"/>
    <cellStyle name="40% - Accent5 7 2" xfId="1473"/>
    <cellStyle name="40% - Accent5 8" xfId="945"/>
    <cellStyle name="40% - Accent5 8 2" xfId="1486"/>
    <cellStyle name="40% - Accent5 9" xfId="960"/>
    <cellStyle name="40% - Accent5 9 2" xfId="1499"/>
    <cellStyle name="40% - Accent6" xfId="869" builtinId="51" customBuiltin="1"/>
    <cellStyle name="40% - Accent6 10" xfId="977"/>
    <cellStyle name="40% - Accent6 10 2" xfId="1515"/>
    <cellStyle name="40% - Accent6 11" xfId="1420"/>
    <cellStyle name="40% - Accent6 12" xfId="1535"/>
    <cellStyle name="40% - Accent6 2" xfId="139"/>
    <cellStyle name="40% - Accent6 3" xfId="140"/>
    <cellStyle name="40% - Accent6 3 2" xfId="1049"/>
    <cellStyle name="40% - Accent6 4" xfId="887"/>
    <cellStyle name="40% - Accent6 4 2" xfId="1435"/>
    <cellStyle name="40% - Accent6 5" xfId="902"/>
    <cellStyle name="40% - Accent6 5 2" xfId="1448"/>
    <cellStyle name="40% - Accent6 6" xfId="917"/>
    <cellStyle name="40% - Accent6 6 2" xfId="1461"/>
    <cellStyle name="40% - Accent6 7" xfId="931"/>
    <cellStyle name="40% - Accent6 7 2" xfId="1474"/>
    <cellStyle name="40% - Accent6 8" xfId="946"/>
    <cellStyle name="40% - Accent6 8 2" xfId="1487"/>
    <cellStyle name="40% - Accent6 9" xfId="961"/>
    <cellStyle name="40% - Accent6 9 2" xfId="1500"/>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5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51"/>
    <cellStyle name="Comma 10" xfId="2"/>
    <cellStyle name="Comma 10 2" xfId="213"/>
    <cellStyle name="Comma 10 2 2" xfId="1052"/>
    <cellStyle name="Comma 10 3" xfId="987"/>
    <cellStyle name="Comma 11" xfId="214"/>
    <cellStyle name="Comma 11 2" xfId="215"/>
    <cellStyle name="Comma 11 2 2" xfId="1054"/>
    <cellStyle name="Comma 11 3" xfId="1053"/>
    <cellStyle name="Comma 12" xfId="3"/>
    <cellStyle name="Comma 12 2" xfId="988"/>
    <cellStyle name="Comma 13" xfId="216"/>
    <cellStyle name="Comma 13 2" xfId="1055"/>
    <cellStyle name="Comma 14" xfId="217"/>
    <cellStyle name="Comma 14 2" xfId="1056"/>
    <cellStyle name="Comma 15" xfId="218"/>
    <cellStyle name="Comma 15 2" xfId="1057"/>
    <cellStyle name="Comma 16" xfId="219"/>
    <cellStyle name="Comma 16 2" xfId="1058"/>
    <cellStyle name="Comma 17" xfId="220"/>
    <cellStyle name="Comma 17 2" xfId="1059"/>
    <cellStyle name="Comma 18" xfId="221"/>
    <cellStyle name="Comma 18 2" xfId="1060"/>
    <cellStyle name="Comma 19" xfId="222"/>
    <cellStyle name="Comma 19 2" xfId="1061"/>
    <cellStyle name="Comma 2" xfId="4"/>
    <cellStyle name="Comma 2 2" xfId="5"/>
    <cellStyle name="Comma 2 2 2" xfId="223"/>
    <cellStyle name="Comma 2 2 2 2" xfId="224"/>
    <cellStyle name="Comma 2 2 2 2 2" xfId="1063"/>
    <cellStyle name="Comma 2 2 2 3" xfId="1062"/>
    <cellStyle name="Comma 2 2 3" xfId="225"/>
    <cellStyle name="Comma 2 2 3 2" xfId="226"/>
    <cellStyle name="Comma 2 2 3 2 2" xfId="1065"/>
    <cellStyle name="Comma 2 2 3 3" xfId="1064"/>
    <cellStyle name="Comma 2 2 4" xfId="227"/>
    <cellStyle name="Comma 2 2 4 2" xfId="1066"/>
    <cellStyle name="Comma 2 3" xfId="228"/>
    <cellStyle name="Comma 2 3 2" xfId="229"/>
    <cellStyle name="Comma 2 3 2 2" xfId="1068"/>
    <cellStyle name="Comma 2 3 3" xfId="230"/>
    <cellStyle name="Comma 2 3 3 2" xfId="1069"/>
    <cellStyle name="Comma 2 3 4" xfId="1067"/>
    <cellStyle name="Comma 2 4" xfId="231"/>
    <cellStyle name="Comma 2 4 2" xfId="1070"/>
    <cellStyle name="Comma 2 5" xfId="232"/>
    <cellStyle name="Comma 2 5 2" xfId="1071"/>
    <cellStyle name="Comma 2 6" xfId="233"/>
    <cellStyle name="Comma 2 6 2" xfId="1072"/>
    <cellStyle name="Comma 2 7" xfId="989"/>
    <cellStyle name="Comma 20" xfId="50"/>
    <cellStyle name="Comma 20 2" xfId="1029"/>
    <cellStyle name="Comma 21" xfId="234"/>
    <cellStyle name="Comma 21 2" xfId="1073"/>
    <cellStyle name="Comma 22" xfId="235"/>
    <cellStyle name="Comma 22 2" xfId="1074"/>
    <cellStyle name="Comma 23" xfId="236"/>
    <cellStyle name="Comma 23 2" xfId="237"/>
    <cellStyle name="Comma 23 2 2" xfId="1076"/>
    <cellStyle name="Comma 23 3" xfId="1075"/>
    <cellStyle name="Comma 24" xfId="238"/>
    <cellStyle name="Comma 24 2" xfId="1077"/>
    <cellStyle name="Comma 25" xfId="239"/>
    <cellStyle name="Comma 25 2" xfId="1078"/>
    <cellStyle name="Comma 26" xfId="240"/>
    <cellStyle name="Comma 26 2" xfId="1079"/>
    <cellStyle name="Comma 27" xfId="874"/>
    <cellStyle name="Comma 27 2" xfId="1423"/>
    <cellStyle name="Comma 28" xfId="982"/>
    <cellStyle name="Comma 28 2" xfId="1519"/>
    <cellStyle name="Comma 29" xfId="984"/>
    <cellStyle name="Comma 29 2" xfId="1521"/>
    <cellStyle name="Comma 3" xfId="6"/>
    <cellStyle name="Comma 3 2" xfId="241"/>
    <cellStyle name="Comma 3 2 2" xfId="242"/>
    <cellStyle name="Comma 3 2 2 2" xfId="1081"/>
    <cellStyle name="Comma 3 2 3" xfId="1080"/>
    <cellStyle name="Comma 3 3" xfId="990"/>
    <cellStyle name="Comma 30" xfId="986"/>
    <cellStyle name="Comma 4" xfId="47"/>
    <cellStyle name="Comma 4 2" xfId="243"/>
    <cellStyle name="Comma 4 2 2" xfId="1082"/>
    <cellStyle name="Comma 4 3" xfId="1026"/>
    <cellStyle name="Comma 5" xfId="244"/>
    <cellStyle name="Comma 5 2" xfId="245"/>
    <cellStyle name="Comma 5 2 2" xfId="246"/>
    <cellStyle name="Comma 5 2 2 2" xfId="1085"/>
    <cellStyle name="Comma 5 2 3" xfId="1084"/>
    <cellStyle name="Comma 5 3" xfId="247"/>
    <cellStyle name="Comma 5 3 2" xfId="1086"/>
    <cellStyle name="Comma 5 4" xfId="248"/>
    <cellStyle name="Comma 5 4 2" xfId="1087"/>
    <cellStyle name="Comma 5 5" xfId="249"/>
    <cellStyle name="Comma 5 5 2" xfId="1088"/>
    <cellStyle name="Comma 5 6" xfId="1083"/>
    <cellStyle name="Comma 6" xfId="7"/>
    <cellStyle name="Comma 6 2" xfId="250"/>
    <cellStyle name="Comma 6 2 2" xfId="1089"/>
    <cellStyle name="Comma 6 3" xfId="251"/>
    <cellStyle name="Comma 6 3 2" xfId="1090"/>
    <cellStyle name="Comma 7" xfId="252"/>
    <cellStyle name="Comma 7 2" xfId="253"/>
    <cellStyle name="Comma 7 2 2" xfId="1092"/>
    <cellStyle name="Comma 7 3" xfId="1091"/>
    <cellStyle name="Comma 8" xfId="254"/>
    <cellStyle name="Comma 8 2" xfId="255"/>
    <cellStyle name="Comma 8 2 2" xfId="1094"/>
    <cellStyle name="Comma 8 3" xfId="1093"/>
    <cellStyle name="Comma 9" xfId="256"/>
    <cellStyle name="Comma 9 2" xfId="257"/>
    <cellStyle name="Comma 9 2 2" xfId="1096"/>
    <cellStyle name="Comma 9 3" xfId="109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7"/>
    <cellStyle name="Normal 10 3" xfId="991"/>
    <cellStyle name="Normal 100" xfId="345"/>
    <cellStyle name="Normal 100 2" xfId="1098"/>
    <cellStyle name="Normal 101" xfId="346"/>
    <cellStyle name="Normal 101 2" xfId="1099"/>
    <cellStyle name="Normal 102" xfId="347"/>
    <cellStyle name="Normal 102 2" xfId="1100"/>
    <cellStyle name="Normal 103" xfId="348"/>
    <cellStyle name="Normal 103 2" xfId="1101"/>
    <cellStyle name="Normal 104" xfId="349"/>
    <cellStyle name="Normal 104 2" xfId="1102"/>
    <cellStyle name="Normal 105" xfId="350"/>
    <cellStyle name="Normal 105 2" xfId="1103"/>
    <cellStyle name="Normal 106" xfId="351"/>
    <cellStyle name="Normal 106 2" xfId="1104"/>
    <cellStyle name="Normal 107" xfId="352"/>
    <cellStyle name="Normal 107 2" xfId="1105"/>
    <cellStyle name="Normal 108" xfId="353"/>
    <cellStyle name="Normal 108 2" xfId="1106"/>
    <cellStyle name="Normal 109" xfId="354"/>
    <cellStyle name="Normal 109 2" xfId="1107"/>
    <cellStyle name="Normal 11" xfId="10"/>
    <cellStyle name="Normal 11 2" xfId="355"/>
    <cellStyle name="Normal 11 2 2" xfId="1108"/>
    <cellStyle name="Normal 11 3" xfId="992"/>
    <cellStyle name="Normal 110" xfId="356"/>
    <cellStyle name="Normal 110 2" xfId="1109"/>
    <cellStyle name="Normal 111" xfId="357"/>
    <cellStyle name="Normal 111 2" xfId="1110"/>
    <cellStyle name="Normal 112" xfId="358"/>
    <cellStyle name="Normal 112 2" xfId="1111"/>
    <cellStyle name="Normal 113" xfId="359"/>
    <cellStyle name="Normal 113 2" xfId="1112"/>
    <cellStyle name="Normal 114" xfId="360"/>
    <cellStyle name="Normal 114 2" xfId="1113"/>
    <cellStyle name="Normal 115" xfId="361"/>
    <cellStyle name="Normal 115 2" xfId="1114"/>
    <cellStyle name="Normal 116" xfId="362"/>
    <cellStyle name="Normal 116 2" xfId="1115"/>
    <cellStyle name="Normal 117" xfId="363"/>
    <cellStyle name="Normal 117 2" xfId="1116"/>
    <cellStyle name="Normal 118" xfId="364"/>
    <cellStyle name="Normal 118 2" xfId="1117"/>
    <cellStyle name="Normal 119" xfId="365"/>
    <cellStyle name="Normal 119 2" xfId="1118"/>
    <cellStyle name="Normal 12" xfId="11"/>
    <cellStyle name="Normal 12 2" xfId="366"/>
    <cellStyle name="Normal 12 2 2" xfId="1119"/>
    <cellStyle name="Normal 12 3" xfId="993"/>
    <cellStyle name="Normal 120" xfId="367"/>
    <cellStyle name="Normal 120 2" xfId="1120"/>
    <cellStyle name="Normal 121" xfId="368"/>
    <cellStyle name="Normal 121 2" xfId="1121"/>
    <cellStyle name="Normal 122" xfId="369"/>
    <cellStyle name="Normal 122 2" xfId="1122"/>
    <cellStyle name="Normal 123" xfId="370"/>
    <cellStyle name="Normal 123 2" xfId="1123"/>
    <cellStyle name="Normal 124" xfId="371"/>
    <cellStyle name="Normal 124 2" xfId="1124"/>
    <cellStyle name="Normal 125" xfId="372"/>
    <cellStyle name="Normal 125 2" xfId="1125"/>
    <cellStyle name="Normal 126" xfId="373"/>
    <cellStyle name="Normal 126 2" xfId="1126"/>
    <cellStyle name="Normal 127" xfId="374"/>
    <cellStyle name="Normal 127 2" xfId="1127"/>
    <cellStyle name="Normal 128" xfId="375"/>
    <cellStyle name="Normal 128 2" xfId="1128"/>
    <cellStyle name="Normal 129" xfId="376"/>
    <cellStyle name="Normal 129 2" xfId="1129"/>
    <cellStyle name="Normal 13" xfId="12"/>
    <cellStyle name="Normal 13 2" xfId="377"/>
    <cellStyle name="Normal 13 2 2" xfId="1130"/>
    <cellStyle name="Normal 13 3" xfId="994"/>
    <cellStyle name="Normal 130" xfId="378"/>
    <cellStyle name="Normal 130 2" xfId="1131"/>
    <cellStyle name="Normal 131" xfId="379"/>
    <cellStyle name="Normal 131 2" xfId="1132"/>
    <cellStyle name="Normal 132" xfId="380"/>
    <cellStyle name="Normal 132 2" xfId="1133"/>
    <cellStyle name="Normal 133" xfId="381"/>
    <cellStyle name="Normal 133 2" xfId="1134"/>
    <cellStyle name="Normal 134" xfId="382"/>
    <cellStyle name="Normal 134 2" xfId="1135"/>
    <cellStyle name="Normal 135" xfId="383"/>
    <cellStyle name="Normal 135 2" xfId="1136"/>
    <cellStyle name="Normal 136" xfId="384"/>
    <cellStyle name="Normal 136 2" xfId="1137"/>
    <cellStyle name="Normal 137" xfId="385"/>
    <cellStyle name="Normal 137 2" xfId="1138"/>
    <cellStyle name="Normal 138" xfId="386"/>
    <cellStyle name="Normal 138 2" xfId="1139"/>
    <cellStyle name="Normal 139" xfId="387"/>
    <cellStyle name="Normal 139 2" xfId="1140"/>
    <cellStyle name="Normal 14" xfId="13"/>
    <cellStyle name="Normal 14 2" xfId="388"/>
    <cellStyle name="Normal 14 2 2" xfId="1141"/>
    <cellStyle name="Normal 14 3" xfId="995"/>
    <cellStyle name="Normal 140" xfId="389"/>
    <cellStyle name="Normal 140 2" xfId="1142"/>
    <cellStyle name="Normal 141" xfId="390"/>
    <cellStyle name="Normal 141 2" xfId="1143"/>
    <cellStyle name="Normal 142" xfId="391"/>
    <cellStyle name="Normal 142 2" xfId="1144"/>
    <cellStyle name="Normal 143" xfId="392"/>
    <cellStyle name="Normal 143 2" xfId="1145"/>
    <cellStyle name="Normal 144" xfId="393"/>
    <cellStyle name="Normal 144 2" xfId="1146"/>
    <cellStyle name="Normal 145" xfId="394"/>
    <cellStyle name="Normal 145 2" xfId="1147"/>
    <cellStyle name="Normal 146" xfId="395"/>
    <cellStyle name="Normal 146 2" xfId="1148"/>
    <cellStyle name="Normal 147" xfId="396"/>
    <cellStyle name="Normal 147 2" xfId="1149"/>
    <cellStyle name="Normal 148" xfId="397"/>
    <cellStyle name="Normal 148 2" xfId="1150"/>
    <cellStyle name="Normal 149" xfId="398"/>
    <cellStyle name="Normal 149 2" xfId="1151"/>
    <cellStyle name="Normal 15" xfId="14"/>
    <cellStyle name="Normal 15 2" xfId="399"/>
    <cellStyle name="Normal 15 2 2" xfId="1152"/>
    <cellStyle name="Normal 15 3" xfId="996"/>
    <cellStyle name="Normal 150" xfId="400"/>
    <cellStyle name="Normal 150 2" xfId="1153"/>
    <cellStyle name="Normal 151" xfId="401"/>
    <cellStyle name="Normal 151 2" xfId="1154"/>
    <cellStyle name="Normal 152" xfId="402"/>
    <cellStyle name="Normal 152 2" xfId="1155"/>
    <cellStyle name="Normal 153" xfId="403"/>
    <cellStyle name="Normal 153 2" xfId="1156"/>
    <cellStyle name="Normal 154" xfId="404"/>
    <cellStyle name="Normal 154 2" xfId="1157"/>
    <cellStyle name="Normal 155" xfId="405"/>
    <cellStyle name="Normal 155 2" xfId="1158"/>
    <cellStyle name="Normal 156" xfId="406"/>
    <cellStyle name="Normal 156 2" xfId="1159"/>
    <cellStyle name="Normal 157" xfId="407"/>
    <cellStyle name="Normal 157 2" xfId="1160"/>
    <cellStyle name="Normal 158" xfId="408"/>
    <cellStyle name="Normal 158 2" xfId="1161"/>
    <cellStyle name="Normal 159" xfId="409"/>
    <cellStyle name="Normal 159 2" xfId="1162"/>
    <cellStyle name="Normal 16" xfId="15"/>
    <cellStyle name="Normal 16 2" xfId="410"/>
    <cellStyle name="Normal 16 2 2" xfId="1163"/>
    <cellStyle name="Normal 16 3" xfId="997"/>
    <cellStyle name="Normal 160" xfId="411"/>
    <cellStyle name="Normal 160 2" xfId="1164"/>
    <cellStyle name="Normal 161" xfId="412"/>
    <cellStyle name="Normal 161 2" xfId="1165"/>
    <cellStyle name="Normal 162" xfId="413"/>
    <cellStyle name="Normal 162 2" xfId="1166"/>
    <cellStyle name="Normal 163" xfId="414"/>
    <cellStyle name="Normal 163 2" xfId="1167"/>
    <cellStyle name="Normal 164" xfId="415"/>
    <cellStyle name="Normal 164 2" xfId="1168"/>
    <cellStyle name="Normal 165" xfId="416"/>
    <cellStyle name="Normal 166" xfId="417"/>
    <cellStyle name="Normal 167" xfId="418"/>
    <cellStyle name="Normal 168" xfId="419"/>
    <cellStyle name="Normal 169" xfId="420"/>
    <cellStyle name="Normal 17" xfId="16"/>
    <cellStyle name="Normal 17 2" xfId="421"/>
    <cellStyle name="Normal 17 2 2" xfId="1169"/>
    <cellStyle name="Normal 17 3" xfId="998"/>
    <cellStyle name="Normal 170" xfId="422"/>
    <cellStyle name="Normal 171" xfId="423"/>
    <cellStyle name="Normal 172" xfId="424"/>
    <cellStyle name="Normal 173" xfId="425"/>
    <cellStyle name="Normal 173 2" xfId="48"/>
    <cellStyle name="Normal 173 2 2" xfId="1027"/>
    <cellStyle name="Normal 174" xfId="426"/>
    <cellStyle name="Normal 175" xfId="427"/>
    <cellStyle name="Normal 175 2" xfId="1170"/>
    <cellStyle name="Normal 176" xfId="428"/>
    <cellStyle name="Normal 177" xfId="429"/>
    <cellStyle name="Normal 178" xfId="430"/>
    <cellStyle name="Normal 179" xfId="431"/>
    <cellStyle name="Normal 18" xfId="17"/>
    <cellStyle name="Normal 18 2" xfId="432"/>
    <cellStyle name="Normal 18 2 2" xfId="1171"/>
    <cellStyle name="Normal 18 3" xfId="99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2"/>
    <cellStyle name="Normal 19 3" xfId="1000"/>
    <cellStyle name="Normal 190" xfId="444"/>
    <cellStyle name="Normal 191" xfId="445"/>
    <cellStyle name="Normal 191 2" xfId="1173"/>
    <cellStyle name="Normal 192" xfId="446"/>
    <cellStyle name="Normal 192 2" xfId="1174"/>
    <cellStyle name="Normal 193" xfId="447"/>
    <cellStyle name="Normal 193 2" xfId="1175"/>
    <cellStyle name="Normal 194" xfId="448"/>
    <cellStyle name="Normal 194 2" xfId="1176"/>
    <cellStyle name="Normal 195" xfId="449"/>
    <cellStyle name="Normal 195 2" xfId="1177"/>
    <cellStyle name="Normal 196" xfId="871"/>
    <cellStyle name="Normal 197" xfId="873"/>
    <cellStyle name="Normal 197 2" xfId="1422"/>
    <cellStyle name="Normal 198" xfId="875"/>
    <cellStyle name="Normal 199" xfId="889"/>
    <cellStyle name="Normal 2" xfId="19"/>
    <cellStyle name="Normal 2 10" xfId="450"/>
    <cellStyle name="Normal 2 2" xfId="451"/>
    <cellStyle name="Normal 2 2 2" xfId="452"/>
    <cellStyle name="Normal 2 2 2 2" xfId="453"/>
    <cellStyle name="Normal 2 2 2 3" xfId="1179"/>
    <cellStyle name="Normal 2 2 3" xfId="454"/>
    <cellStyle name="Normal 2 2 3 2" xfId="1180"/>
    <cellStyle name="Normal 2 2 4" xfId="455"/>
    <cellStyle name="Normal 2 2 5" xfId="1178"/>
    <cellStyle name="Normal 2 3" xfId="456"/>
    <cellStyle name="Normal 2 3 2" xfId="457"/>
    <cellStyle name="Normal 2 3 3" xfId="1181"/>
    <cellStyle name="Normal 2 4" xfId="458"/>
    <cellStyle name="Normal 2 4 2" xfId="459"/>
    <cellStyle name="Normal 2 5" xfId="460"/>
    <cellStyle name="Normal 2 5 2" xfId="1182"/>
    <cellStyle name="Normal 2 6" xfId="461"/>
    <cellStyle name="Normal 2 7" xfId="462"/>
    <cellStyle name="Normal 2 7 2" xfId="1183"/>
    <cellStyle name="Normal 20" xfId="20"/>
    <cellStyle name="Normal 20 2" xfId="463"/>
    <cellStyle name="Normal 20 2 2" xfId="1184"/>
    <cellStyle name="Normal 20 3" xfId="100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02"/>
    <cellStyle name="Normal 209" xfId="965"/>
    <cellStyle name="Normal 209 2" xfId="1503"/>
    <cellStyle name="Normal 21" xfId="21"/>
    <cellStyle name="Normal 21 2" xfId="464"/>
    <cellStyle name="Normal 21 2 2" xfId="1185"/>
    <cellStyle name="Normal 21 3" xfId="1002"/>
    <cellStyle name="Normal 210" xfId="980"/>
    <cellStyle name="Normal 210 2" xfId="1517"/>
    <cellStyle name="Normal 211" xfId="981"/>
    <cellStyle name="Normal 211 2" xfId="1518"/>
    <cellStyle name="Normal 212" xfId="983"/>
    <cellStyle name="Normal 212 2" xfId="1520"/>
    <cellStyle name="Normal 213" xfId="985"/>
    <cellStyle name="Normal 214" xfId="1523"/>
    <cellStyle name="Normal 215" xfId="1537"/>
    <cellStyle name="Normal 22" xfId="22"/>
    <cellStyle name="Normal 22 2" xfId="465"/>
    <cellStyle name="Normal 22 2 2" xfId="1186"/>
    <cellStyle name="Normal 22 3" xfId="1003"/>
    <cellStyle name="Normal 23" xfId="23"/>
    <cellStyle name="Normal 23 2" xfId="466"/>
    <cellStyle name="Normal 23 2 2" xfId="1187"/>
    <cellStyle name="Normal 23 3" xfId="1004"/>
    <cellStyle name="Normal 24" xfId="24"/>
    <cellStyle name="Normal 24 2" xfId="467"/>
    <cellStyle name="Normal 24 2 2" xfId="1188"/>
    <cellStyle name="Normal 24 3" xfId="1005"/>
    <cellStyle name="Normal 25" xfId="25"/>
    <cellStyle name="Normal 25 2" xfId="468"/>
    <cellStyle name="Normal 25 2 2" xfId="1189"/>
    <cellStyle name="Normal 25 3" xfId="1006"/>
    <cellStyle name="Normal 26" xfId="26"/>
    <cellStyle name="Normal 26 2" xfId="469"/>
    <cellStyle name="Normal 26 2 2" xfId="1190"/>
    <cellStyle name="Normal 26 3" xfId="1007"/>
    <cellStyle name="Normal 27" xfId="27"/>
    <cellStyle name="Normal 27 2" xfId="470"/>
    <cellStyle name="Normal 27 2 2" xfId="1191"/>
    <cellStyle name="Normal 27 3" xfId="1008"/>
    <cellStyle name="Normal 28" xfId="28"/>
    <cellStyle name="Normal 28 2" xfId="471"/>
    <cellStyle name="Normal 28 2 2" xfId="1192"/>
    <cellStyle name="Normal 28 3" xfId="1009"/>
    <cellStyle name="Normal 29" xfId="29"/>
    <cellStyle name="Normal 29 2" xfId="472"/>
    <cellStyle name="Normal 29 2 2" xfId="1193"/>
    <cellStyle name="Normal 29 3" xfId="1010"/>
    <cellStyle name="Normal 3" xfId="30"/>
    <cellStyle name="Normal 3 10" xfId="473"/>
    <cellStyle name="Normal 3 10 2" xfId="1194"/>
    <cellStyle name="Normal 3 11" xfId="474"/>
    <cellStyle name="Normal 3 11 2" xfId="1195"/>
    <cellStyle name="Normal 3 12" xfId="475"/>
    <cellStyle name="Normal 3 12 2" xfId="1196"/>
    <cellStyle name="Normal 3 13" xfId="476"/>
    <cellStyle name="Normal 3 13 2" xfId="1197"/>
    <cellStyle name="Normal 3 14" xfId="477"/>
    <cellStyle name="Normal 3 14 2" xfId="1198"/>
    <cellStyle name="Normal 3 15" xfId="478"/>
    <cellStyle name="Normal 3 15 2" xfId="1199"/>
    <cellStyle name="Normal 3 16" xfId="479"/>
    <cellStyle name="Normal 3 16 2" xfId="1200"/>
    <cellStyle name="Normal 3 17" xfId="480"/>
    <cellStyle name="Normal 3 17 2" xfId="1201"/>
    <cellStyle name="Normal 3 18" xfId="481"/>
    <cellStyle name="Normal 3 18 2" xfId="1202"/>
    <cellStyle name="Normal 3 19" xfId="482"/>
    <cellStyle name="Normal 3 19 2" xfId="1203"/>
    <cellStyle name="Normal 3 2" xfId="483"/>
    <cellStyle name="Normal 3 2 10" xfId="484"/>
    <cellStyle name="Normal 3 2 10 2" xfId="1205"/>
    <cellStyle name="Normal 3 2 11" xfId="485"/>
    <cellStyle name="Normal 3 2 11 2" xfId="1206"/>
    <cellStyle name="Normal 3 2 12" xfId="486"/>
    <cellStyle name="Normal 3 2 12 2" xfId="1207"/>
    <cellStyle name="Normal 3 2 13" xfId="487"/>
    <cellStyle name="Normal 3 2 13 2" xfId="1208"/>
    <cellStyle name="Normal 3 2 14" xfId="488"/>
    <cellStyle name="Normal 3 2 14 2" xfId="1209"/>
    <cellStyle name="Normal 3 2 15" xfId="489"/>
    <cellStyle name="Normal 3 2 15 2" xfId="1210"/>
    <cellStyle name="Normal 3 2 16" xfId="490"/>
    <cellStyle name="Normal 3 2 16 2" xfId="1211"/>
    <cellStyle name="Normal 3 2 17" xfId="491"/>
    <cellStyle name="Normal 3 2 17 2" xfId="1212"/>
    <cellStyle name="Normal 3 2 18" xfId="492"/>
    <cellStyle name="Normal 3 2 18 2" xfId="1213"/>
    <cellStyle name="Normal 3 2 19" xfId="493"/>
    <cellStyle name="Normal 3 2 19 2" xfId="1214"/>
    <cellStyle name="Normal 3 2 2" xfId="494"/>
    <cellStyle name="Normal 3 2 2 2" xfId="495"/>
    <cellStyle name="Normal 3 2 2 2 2" xfId="1216"/>
    <cellStyle name="Normal 3 2 2 3" xfId="1215"/>
    <cellStyle name="Normal 3 2 20" xfId="496"/>
    <cellStyle name="Normal 3 2 20 2" xfId="1217"/>
    <cellStyle name="Normal 3 2 21" xfId="1204"/>
    <cellStyle name="Normal 3 2 3" xfId="497"/>
    <cellStyle name="Normal 3 2 3 2" xfId="1218"/>
    <cellStyle name="Normal 3 2 4" xfId="498"/>
    <cellStyle name="Normal 3 2 4 2" xfId="1219"/>
    <cellStyle name="Normal 3 2 5" xfId="499"/>
    <cellStyle name="Normal 3 2 5 2" xfId="1220"/>
    <cellStyle name="Normal 3 2 6" xfId="500"/>
    <cellStyle name="Normal 3 2 6 2" xfId="1221"/>
    <cellStyle name="Normal 3 2 7" xfId="501"/>
    <cellStyle name="Normal 3 2 7 2" xfId="1222"/>
    <cellStyle name="Normal 3 2 8" xfId="502"/>
    <cellStyle name="Normal 3 2 8 2" xfId="1223"/>
    <cellStyle name="Normal 3 2 9" xfId="503"/>
    <cellStyle name="Normal 3 2 9 2" xfId="1224"/>
    <cellStyle name="Normal 3 20" xfId="504"/>
    <cellStyle name="Normal 3 20 2" xfId="1225"/>
    <cellStyle name="Normal 3 21" xfId="49"/>
    <cellStyle name="Normal 3 21 2" xfId="1028"/>
    <cellStyle name="Normal 3 22" xfId="1011"/>
    <cellStyle name="Normal 3 3" xfId="505"/>
    <cellStyle name="Normal 3 3 2" xfId="506"/>
    <cellStyle name="Normal 3 3 2 2" xfId="1227"/>
    <cellStyle name="Normal 3 3 3" xfId="1226"/>
    <cellStyle name="Normal 3 4" xfId="507"/>
    <cellStyle name="Normal 3 4 2" xfId="508"/>
    <cellStyle name="Normal 3 4 2 2" xfId="1228"/>
    <cellStyle name="Normal 3 5" xfId="509"/>
    <cellStyle name="Normal 3 5 2" xfId="1229"/>
    <cellStyle name="Normal 3 6" xfId="510"/>
    <cellStyle name="Normal 3 6 2" xfId="1230"/>
    <cellStyle name="Normal 3 7" xfId="511"/>
    <cellStyle name="Normal 3 7 2" xfId="1231"/>
    <cellStyle name="Normal 3 8" xfId="512"/>
    <cellStyle name="Normal 3 8 2" xfId="1232"/>
    <cellStyle name="Normal 3 9" xfId="513"/>
    <cellStyle name="Normal 3 9 2" xfId="1233"/>
    <cellStyle name="Normal 30" xfId="31"/>
    <cellStyle name="Normal 30 2" xfId="514"/>
    <cellStyle name="Normal 30 2 2" xfId="1234"/>
    <cellStyle name="Normal 30 3" xfId="1012"/>
    <cellStyle name="Normal 31" xfId="32"/>
    <cellStyle name="Normal 31 2" xfId="515"/>
    <cellStyle name="Normal 31 2 2" xfId="1235"/>
    <cellStyle name="Normal 31 3" xfId="1013"/>
    <cellStyle name="Normal 32" xfId="33"/>
    <cellStyle name="Normal 32 2" xfId="516"/>
    <cellStyle name="Normal 32 2 2" xfId="1236"/>
    <cellStyle name="Normal 32 3" xfId="1014"/>
    <cellStyle name="Normal 33" xfId="34"/>
    <cellStyle name="Normal 33 2" xfId="517"/>
    <cellStyle name="Normal 33 2 2" xfId="1237"/>
    <cellStyle name="Normal 33 3" xfId="1015"/>
    <cellStyle name="Normal 34" xfId="35"/>
    <cellStyle name="Normal 34 2" xfId="518"/>
    <cellStyle name="Normal 34 2 2" xfId="1238"/>
    <cellStyle name="Normal 34 3" xfId="1016"/>
    <cellStyle name="Normal 35" xfId="36"/>
    <cellStyle name="Normal 35 2" xfId="519"/>
    <cellStyle name="Normal 35 2 2" xfId="1239"/>
    <cellStyle name="Normal 35 3" xfId="1017"/>
    <cellStyle name="Normal 36" xfId="46"/>
    <cellStyle name="Normal 36 2" xfId="1025"/>
    <cellStyle name="Normal 37" xfId="520"/>
    <cellStyle name="Normal 38" xfId="521"/>
    <cellStyle name="Normal 39" xfId="522"/>
    <cellStyle name="Normal 39 2" xfId="1240"/>
    <cellStyle name="Normal 4" xfId="37"/>
    <cellStyle name="Normal 4 10" xfId="523"/>
    <cellStyle name="Normal 4 10 2" xfId="1241"/>
    <cellStyle name="Normal 4 11" xfId="524"/>
    <cellStyle name="Normal 4 11 2" xfId="1242"/>
    <cellStyle name="Normal 4 12" xfId="525"/>
    <cellStyle name="Normal 4 12 2" xfId="1243"/>
    <cellStyle name="Normal 4 13" xfId="526"/>
    <cellStyle name="Normal 4 13 2" xfId="1244"/>
    <cellStyle name="Normal 4 14" xfId="527"/>
    <cellStyle name="Normal 4 14 2" xfId="1245"/>
    <cellStyle name="Normal 4 15" xfId="528"/>
    <cellStyle name="Normal 4 15 2" xfId="1246"/>
    <cellStyle name="Normal 4 16" xfId="529"/>
    <cellStyle name="Normal 4 16 2" xfId="1247"/>
    <cellStyle name="Normal 4 17" xfId="530"/>
    <cellStyle name="Normal 4 17 2" xfId="1248"/>
    <cellStyle name="Normal 4 18" xfId="531"/>
    <cellStyle name="Normal 4 18 2" xfId="1249"/>
    <cellStyle name="Normal 4 19" xfId="532"/>
    <cellStyle name="Normal 4 19 2" xfId="1250"/>
    <cellStyle name="Normal 4 2" xfId="533"/>
    <cellStyle name="Normal 4 2 10" xfId="534"/>
    <cellStyle name="Normal 4 2 10 2" xfId="1252"/>
    <cellStyle name="Normal 4 2 11" xfId="535"/>
    <cellStyle name="Normal 4 2 11 2" xfId="1253"/>
    <cellStyle name="Normal 4 2 12" xfId="536"/>
    <cellStyle name="Normal 4 2 12 2" xfId="1254"/>
    <cellStyle name="Normal 4 2 13" xfId="537"/>
    <cellStyle name="Normal 4 2 13 2" xfId="1255"/>
    <cellStyle name="Normal 4 2 14" xfId="538"/>
    <cellStyle name="Normal 4 2 14 2" xfId="1256"/>
    <cellStyle name="Normal 4 2 15" xfId="539"/>
    <cellStyle name="Normal 4 2 15 2" xfId="1257"/>
    <cellStyle name="Normal 4 2 16" xfId="540"/>
    <cellStyle name="Normal 4 2 16 2" xfId="1258"/>
    <cellStyle name="Normal 4 2 17" xfId="541"/>
    <cellStyle name="Normal 4 2 17 2" xfId="1259"/>
    <cellStyle name="Normal 4 2 18" xfId="1251"/>
    <cellStyle name="Normal 4 2 2" xfId="542"/>
    <cellStyle name="Normal 4 2 2 2" xfId="543"/>
    <cellStyle name="Normal 4 2 2 2 2" xfId="1261"/>
    <cellStyle name="Normal 4 2 2 3" xfId="1260"/>
    <cellStyle name="Normal 4 2 3" xfId="544"/>
    <cellStyle name="Normal 4 2 3 2" xfId="1262"/>
    <cellStyle name="Normal 4 2 4" xfId="545"/>
    <cellStyle name="Normal 4 2 4 2" xfId="1263"/>
    <cellStyle name="Normal 4 2 5" xfId="546"/>
    <cellStyle name="Normal 4 2 5 2" xfId="1264"/>
    <cellStyle name="Normal 4 2 6" xfId="547"/>
    <cellStyle name="Normal 4 2 6 2" xfId="1265"/>
    <cellStyle name="Normal 4 2 7" xfId="548"/>
    <cellStyle name="Normal 4 2 7 2" xfId="1266"/>
    <cellStyle name="Normal 4 2 8" xfId="549"/>
    <cellStyle name="Normal 4 2 8 2" xfId="1267"/>
    <cellStyle name="Normal 4 2 9" xfId="550"/>
    <cellStyle name="Normal 4 2 9 2" xfId="1268"/>
    <cellStyle name="Normal 4 20" xfId="551"/>
    <cellStyle name="Normal 4 20 2" xfId="1269"/>
    <cellStyle name="Normal 4 21" xfId="1018"/>
    <cellStyle name="Normal 4 3" xfId="552"/>
    <cellStyle name="Normal 4 3 2" xfId="553"/>
    <cellStyle name="Normal 4 3 2 2" xfId="1271"/>
    <cellStyle name="Normal 4 3 3" xfId="1270"/>
    <cellStyle name="Normal 4 4" xfId="554"/>
    <cellStyle name="Normal 4 4 2" xfId="1272"/>
    <cellStyle name="Normal 4 5" xfId="555"/>
    <cellStyle name="Normal 4 5 2" xfId="1273"/>
    <cellStyle name="Normal 4 6" xfId="556"/>
    <cellStyle name="Normal 4 6 2" xfId="1274"/>
    <cellStyle name="Normal 4 7" xfId="557"/>
    <cellStyle name="Normal 4 7 2" xfId="1275"/>
    <cellStyle name="Normal 4 8" xfId="558"/>
    <cellStyle name="Normal 4 8 2" xfId="1276"/>
    <cellStyle name="Normal 4 9" xfId="559"/>
    <cellStyle name="Normal 4 9 2" xfId="1277"/>
    <cellStyle name="Normal 40" xfId="560"/>
    <cellStyle name="Normal 40 2" xfId="1278"/>
    <cellStyle name="Normal 41" xfId="561"/>
    <cellStyle name="Normal 41 2" xfId="1279"/>
    <cellStyle name="Normal 42" xfId="562"/>
    <cellStyle name="Normal 42 2" xfId="1280"/>
    <cellStyle name="Normal 43" xfId="563"/>
    <cellStyle name="Normal 43 2" xfId="1281"/>
    <cellStyle name="Normal 44" xfId="564"/>
    <cellStyle name="Normal 44 2" xfId="1282"/>
    <cellStyle name="Normal 45" xfId="565"/>
    <cellStyle name="Normal 45 2" xfId="1283"/>
    <cellStyle name="Normal 46" xfId="566"/>
    <cellStyle name="Normal 46 2" xfId="1284"/>
    <cellStyle name="Normal 47" xfId="567"/>
    <cellStyle name="Normal 47 2" xfId="1285"/>
    <cellStyle name="Normal 48" xfId="568"/>
    <cellStyle name="Normal 48 2" xfId="1286"/>
    <cellStyle name="Normal 49" xfId="569"/>
    <cellStyle name="Normal 49 2" xfId="1287"/>
    <cellStyle name="Normal 5" xfId="38"/>
    <cellStyle name="Normal 5 10" xfId="570"/>
    <cellStyle name="Normal 5 10 2" xfId="1288"/>
    <cellStyle name="Normal 5 11" xfId="571"/>
    <cellStyle name="Normal 5 11 2" xfId="1289"/>
    <cellStyle name="Normal 5 12" xfId="572"/>
    <cellStyle name="Normal 5 12 2" xfId="1290"/>
    <cellStyle name="Normal 5 13" xfId="573"/>
    <cellStyle name="Normal 5 13 2" xfId="1291"/>
    <cellStyle name="Normal 5 14" xfId="574"/>
    <cellStyle name="Normal 5 14 2" xfId="1292"/>
    <cellStyle name="Normal 5 15" xfId="575"/>
    <cellStyle name="Normal 5 15 2" xfId="1293"/>
    <cellStyle name="Normal 5 16" xfId="576"/>
    <cellStyle name="Normal 5 16 2" xfId="1294"/>
    <cellStyle name="Normal 5 17" xfId="577"/>
    <cellStyle name="Normal 5 17 2" xfId="1295"/>
    <cellStyle name="Normal 5 18" xfId="578"/>
    <cellStyle name="Normal 5 18 2" xfId="1296"/>
    <cellStyle name="Normal 5 19" xfId="579"/>
    <cellStyle name="Normal 5 2" xfId="580"/>
    <cellStyle name="Normal 5 2 10" xfId="581"/>
    <cellStyle name="Normal 5 2 10 2" xfId="1298"/>
    <cellStyle name="Normal 5 2 11" xfId="582"/>
    <cellStyle name="Normal 5 2 11 2" xfId="1299"/>
    <cellStyle name="Normal 5 2 12" xfId="583"/>
    <cellStyle name="Normal 5 2 12 2" xfId="1300"/>
    <cellStyle name="Normal 5 2 13" xfId="584"/>
    <cellStyle name="Normal 5 2 13 2" xfId="1301"/>
    <cellStyle name="Normal 5 2 14" xfId="585"/>
    <cellStyle name="Normal 5 2 14 2" xfId="1302"/>
    <cellStyle name="Normal 5 2 15" xfId="586"/>
    <cellStyle name="Normal 5 2 15 2" xfId="1303"/>
    <cellStyle name="Normal 5 2 16" xfId="587"/>
    <cellStyle name="Normal 5 2 16 2" xfId="1304"/>
    <cellStyle name="Normal 5 2 17" xfId="588"/>
    <cellStyle name="Normal 5 2 17 2" xfId="1305"/>
    <cellStyle name="Normal 5 2 18" xfId="1297"/>
    <cellStyle name="Normal 5 2 2" xfId="589"/>
    <cellStyle name="Normal 5 2 2 2" xfId="590"/>
    <cellStyle name="Normal 5 2 2 2 2" xfId="1307"/>
    <cellStyle name="Normal 5 2 2 3" xfId="1306"/>
    <cellStyle name="Normal 5 2 3" xfId="591"/>
    <cellStyle name="Normal 5 2 3 2" xfId="1308"/>
    <cellStyle name="Normal 5 2 4" xfId="592"/>
    <cellStyle name="Normal 5 2 4 2" xfId="1309"/>
    <cellStyle name="Normal 5 2 5" xfId="593"/>
    <cellStyle name="Normal 5 2 5 2" xfId="1310"/>
    <cellStyle name="Normal 5 2 6" xfId="594"/>
    <cellStyle name="Normal 5 2 6 2" xfId="1311"/>
    <cellStyle name="Normal 5 2 7" xfId="595"/>
    <cellStyle name="Normal 5 2 7 2" xfId="1312"/>
    <cellStyle name="Normal 5 2 8" xfId="596"/>
    <cellStyle name="Normal 5 2 8 2" xfId="1313"/>
    <cellStyle name="Normal 5 2 9" xfId="597"/>
    <cellStyle name="Normal 5 2 9 2" xfId="1314"/>
    <cellStyle name="Normal 5 20" xfId="598"/>
    <cellStyle name="Normal 5 20 2" xfId="1315"/>
    <cellStyle name="Normal 5 21" xfId="599"/>
    <cellStyle name="Normal 5 22" xfId="1019"/>
    <cellStyle name="Normal 5 3" xfId="600"/>
    <cellStyle name="Normal 5 3 2" xfId="601"/>
    <cellStyle name="Normal 5 3 2 2" xfId="1317"/>
    <cellStyle name="Normal 5 3 3" xfId="1316"/>
    <cellStyle name="Normal 5 4" xfId="602"/>
    <cellStyle name="Normal 5 4 2" xfId="603"/>
    <cellStyle name="Normal 5 4 2 2" xfId="1319"/>
    <cellStyle name="Normal 5 4 3" xfId="1318"/>
    <cellStyle name="Normal 5 5" xfId="604"/>
    <cellStyle name="Normal 5 5 2" xfId="1320"/>
    <cellStyle name="Normal 5 6" xfId="605"/>
    <cellStyle name="Normal 5 6 2" xfId="1321"/>
    <cellStyle name="Normal 5 7" xfId="606"/>
    <cellStyle name="Normal 5 7 2" xfId="1322"/>
    <cellStyle name="Normal 5 8" xfId="607"/>
    <cellStyle name="Normal 5 8 2" xfId="1323"/>
    <cellStyle name="Normal 5 9" xfId="608"/>
    <cellStyle name="Normal 5 9 2" xfId="1324"/>
    <cellStyle name="Normal 50" xfId="609"/>
    <cellStyle name="Normal 50 2" xfId="1325"/>
    <cellStyle name="Normal 51" xfId="610"/>
    <cellStyle name="Normal 51 2" xfId="1326"/>
    <cellStyle name="Normal 52" xfId="611"/>
    <cellStyle name="Normal 52 2" xfId="1327"/>
    <cellStyle name="Normal 53" xfId="612"/>
    <cellStyle name="Normal 53 2" xfId="1328"/>
    <cellStyle name="Normal 54" xfId="613"/>
    <cellStyle name="Normal 54 2" xfId="1329"/>
    <cellStyle name="Normal 55" xfId="614"/>
    <cellStyle name="Normal 55 2" xfId="1330"/>
    <cellStyle name="Normal 56" xfId="615"/>
    <cellStyle name="Normal 56 2" xfId="1331"/>
    <cellStyle name="Normal 57" xfId="616"/>
    <cellStyle name="Normal 57 2" xfId="1332"/>
    <cellStyle name="Normal 58" xfId="617"/>
    <cellStyle name="Normal 58 2" xfId="1333"/>
    <cellStyle name="Normal 59" xfId="618"/>
    <cellStyle name="Normal 59 2" xfId="1334"/>
    <cellStyle name="Normal 6" xfId="39"/>
    <cellStyle name="Normal 6 10" xfId="619"/>
    <cellStyle name="Normal 6 10 2" xfId="1335"/>
    <cellStyle name="Normal 6 11" xfId="620"/>
    <cellStyle name="Normal 6 11 2" xfId="1336"/>
    <cellStyle name="Normal 6 12" xfId="621"/>
    <cellStyle name="Normal 6 12 2" xfId="1337"/>
    <cellStyle name="Normal 6 13" xfId="622"/>
    <cellStyle name="Normal 6 13 2" xfId="1338"/>
    <cellStyle name="Normal 6 14" xfId="623"/>
    <cellStyle name="Normal 6 14 2" xfId="1339"/>
    <cellStyle name="Normal 6 15" xfId="624"/>
    <cellStyle name="Normal 6 15 2" xfId="1340"/>
    <cellStyle name="Normal 6 16" xfId="625"/>
    <cellStyle name="Normal 6 16 2" xfId="1341"/>
    <cellStyle name="Normal 6 17" xfId="626"/>
    <cellStyle name="Normal 6 17 2" xfId="1342"/>
    <cellStyle name="Normal 6 18" xfId="627"/>
    <cellStyle name="Normal 6 18 2" xfId="1343"/>
    <cellStyle name="Normal 6 19" xfId="628"/>
    <cellStyle name="Normal 6 2" xfId="629"/>
    <cellStyle name="Normal 6 2 2" xfId="1344"/>
    <cellStyle name="Normal 6 20" xfId="630"/>
    <cellStyle name="Normal 6 20 2" xfId="1345"/>
    <cellStyle name="Normal 6 21" xfId="631"/>
    <cellStyle name="Normal 6 22" xfId="1020"/>
    <cellStyle name="Normal 6 3" xfId="632"/>
    <cellStyle name="Normal 6 3 2" xfId="1346"/>
    <cellStyle name="Normal 6 4" xfId="633"/>
    <cellStyle name="Normal 6 4 2" xfId="1347"/>
    <cellStyle name="Normal 6 5" xfId="634"/>
    <cellStyle name="Normal 6 5 2" xfId="1348"/>
    <cellStyle name="Normal 6 6" xfId="635"/>
    <cellStyle name="Normal 6 6 2" xfId="1349"/>
    <cellStyle name="Normal 6 7" xfId="636"/>
    <cellStyle name="Normal 6 7 2" xfId="1350"/>
    <cellStyle name="Normal 6 8" xfId="637"/>
    <cellStyle name="Normal 6 8 2" xfId="1351"/>
    <cellStyle name="Normal 6 9" xfId="638"/>
    <cellStyle name="Normal 6 9 2" xfId="1352"/>
    <cellStyle name="Normal 60" xfId="639"/>
    <cellStyle name="Normal 60 2" xfId="1353"/>
    <cellStyle name="Normal 61" xfId="640"/>
    <cellStyle name="Normal 61 2" xfId="1354"/>
    <cellStyle name="Normal 62" xfId="641"/>
    <cellStyle name="Normal 62 2" xfId="1355"/>
    <cellStyle name="Normal 63" xfId="642"/>
    <cellStyle name="Normal 63 2" xfId="1356"/>
    <cellStyle name="Normal 64" xfId="643"/>
    <cellStyle name="Normal 64 2" xfId="1357"/>
    <cellStyle name="Normal 65" xfId="644"/>
    <cellStyle name="Normal 65 2" xfId="1358"/>
    <cellStyle name="Normal 66" xfId="645"/>
    <cellStyle name="Normal 66 2" xfId="1359"/>
    <cellStyle name="Normal 67" xfId="646"/>
    <cellStyle name="Normal 67 2" xfId="1360"/>
    <cellStyle name="Normal 68" xfId="647"/>
    <cellStyle name="Normal 68 2" xfId="1361"/>
    <cellStyle name="Normal 69" xfId="648"/>
    <cellStyle name="Normal 69 2" xfId="1362"/>
    <cellStyle name="Normal 7" xfId="40"/>
    <cellStyle name="Normal 7 2" xfId="649"/>
    <cellStyle name="Normal 7 2 2" xfId="1363"/>
    <cellStyle name="Normal 7 3" xfId="650"/>
    <cellStyle name="Normal 7 4" xfId="1021"/>
    <cellStyle name="Normal 70" xfId="651"/>
    <cellStyle name="Normal 70 2" xfId="1364"/>
    <cellStyle name="Normal 71" xfId="652"/>
    <cellStyle name="Normal 71 2" xfId="1365"/>
    <cellStyle name="Normal 72" xfId="653"/>
    <cellStyle name="Normal 72 2" xfId="1366"/>
    <cellStyle name="Normal 73" xfId="654"/>
    <cellStyle name="Normal 73 2" xfId="1367"/>
    <cellStyle name="Normal 74" xfId="655"/>
    <cellStyle name="Normal 74 2" xfId="1368"/>
    <cellStyle name="Normal 75" xfId="656"/>
    <cellStyle name="Normal 75 2" xfId="1369"/>
    <cellStyle name="Normal 76" xfId="657"/>
    <cellStyle name="Normal 76 2" xfId="1370"/>
    <cellStyle name="Normal 77" xfId="658"/>
    <cellStyle name="Normal 77 2" xfId="1371"/>
    <cellStyle name="Normal 78" xfId="659"/>
    <cellStyle name="Normal 78 2" xfId="1372"/>
    <cellStyle name="Normal 79" xfId="660"/>
    <cellStyle name="Normal 79 2" xfId="1373"/>
    <cellStyle name="Normal 8" xfId="41"/>
    <cellStyle name="Normal 8 2" xfId="661"/>
    <cellStyle name="Normal 8 2 2" xfId="1374"/>
    <cellStyle name="Normal 8 3" xfId="1022"/>
    <cellStyle name="Normal 80" xfId="662"/>
    <cellStyle name="Normal 80 2" xfId="1375"/>
    <cellStyle name="Normal 81" xfId="663"/>
    <cellStyle name="Normal 81 2" xfId="1376"/>
    <cellStyle name="Normal 82" xfId="664"/>
    <cellStyle name="Normal 82 2" xfId="1377"/>
    <cellStyle name="Normal 83" xfId="665"/>
    <cellStyle name="Normal 83 2" xfId="1378"/>
    <cellStyle name="Normal 84" xfId="666"/>
    <cellStyle name="Normal 84 2" xfId="1379"/>
    <cellStyle name="Normal 85" xfId="667"/>
    <cellStyle name="Normal 85 2" xfId="1380"/>
    <cellStyle name="Normal 86" xfId="668"/>
    <cellStyle name="Normal 86 2" xfId="1381"/>
    <cellStyle name="Normal 87" xfId="669"/>
    <cellStyle name="Normal 87 2" xfId="1382"/>
    <cellStyle name="Normal 88" xfId="670"/>
    <cellStyle name="Normal 88 2" xfId="1383"/>
    <cellStyle name="Normal 89" xfId="671"/>
    <cellStyle name="Normal 89 2" xfId="1384"/>
    <cellStyle name="Normal 9" xfId="42"/>
    <cellStyle name="Normal 9 2" xfId="672"/>
    <cellStyle name="Normal 9 2 2" xfId="1385"/>
    <cellStyle name="Normal 9 3" xfId="1023"/>
    <cellStyle name="Normal 90" xfId="673"/>
    <cellStyle name="Normal 90 2" xfId="1386"/>
    <cellStyle name="Normal 91" xfId="674"/>
    <cellStyle name="Normal 91 2" xfId="1387"/>
    <cellStyle name="Normal 92" xfId="675"/>
    <cellStyle name="Normal 92 2" xfId="1388"/>
    <cellStyle name="Normal 93" xfId="676"/>
    <cellStyle name="Normal 93 2" xfId="1389"/>
    <cellStyle name="Normal 94" xfId="677"/>
    <cellStyle name="Normal 94 2" xfId="1390"/>
    <cellStyle name="Normal 95" xfId="678"/>
    <cellStyle name="Normal 95 2" xfId="1391"/>
    <cellStyle name="Normal 96" xfId="679"/>
    <cellStyle name="Normal 96 2" xfId="1392"/>
    <cellStyle name="Normal 97" xfId="680"/>
    <cellStyle name="Normal 97 2" xfId="1393"/>
    <cellStyle name="Normal 98" xfId="681"/>
    <cellStyle name="Normal 98 2" xfId="1394"/>
    <cellStyle name="Normal 99" xfId="682"/>
    <cellStyle name="Normal 99 2" xfId="1395"/>
    <cellStyle name="Normal_Bao cao tai chinh 280405" xfId="43"/>
    <cellStyle name="Normal1" xfId="683"/>
    <cellStyle name="Normal1 2" xfId="684"/>
    <cellStyle name="Normal2" xfId="685"/>
    <cellStyle name="Normal3" xfId="686"/>
    <cellStyle name="Note 10" xfId="947"/>
    <cellStyle name="Note 10 2" xfId="1488"/>
    <cellStyle name="Note 11" xfId="962"/>
    <cellStyle name="Note 11 2" xfId="1501"/>
    <cellStyle name="Note 12" xfId="978"/>
    <cellStyle name="Note 12 2" xfId="1516"/>
    <cellStyle name="Note 13" xfId="1536"/>
    <cellStyle name="Note 2" xfId="687"/>
    <cellStyle name="Note 3" xfId="688"/>
    <cellStyle name="Note 3 2" xfId="1396"/>
    <cellStyle name="Note 4" xfId="689"/>
    <cellStyle name="Note 4 2" xfId="1397"/>
    <cellStyle name="Note 5" xfId="872"/>
    <cellStyle name="Note 5 2" xfId="1421"/>
    <cellStyle name="Note 6" xfId="888"/>
    <cellStyle name="Note 6 2" xfId="1436"/>
    <cellStyle name="Note 7" xfId="903"/>
    <cellStyle name="Note 7 2" xfId="1449"/>
    <cellStyle name="Note 8" xfId="918"/>
    <cellStyle name="Note 8 2" xfId="1462"/>
    <cellStyle name="Note 9" xfId="932"/>
    <cellStyle name="Note 9 2" xfId="1475"/>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9"/>
    <cellStyle name="Percent 17 3" xfId="1398"/>
    <cellStyle name="Percent 18" xfId="1522"/>
    <cellStyle name="Percent 2" xfId="45"/>
    <cellStyle name="Percent 2 2" xfId="710"/>
    <cellStyle name="Percent 2 2 2" xfId="711"/>
    <cellStyle name="Percent 2 2 2 2" xfId="1401"/>
    <cellStyle name="Percent 2 2 3" xfId="1400"/>
    <cellStyle name="Percent 2 3" xfId="712"/>
    <cellStyle name="Percent 2 3 2" xfId="713"/>
    <cellStyle name="Percent 2 3 3" xfId="1402"/>
    <cellStyle name="Percent 2 4" xfId="714"/>
    <cellStyle name="Percent 2 4 2" xfId="1403"/>
    <cellStyle name="Percent 2 5" xfId="715"/>
    <cellStyle name="Percent 2 6" xfId="716"/>
    <cellStyle name="Percent 2 6 2" xfId="1404"/>
    <cellStyle name="Percent 2 7" xfId="1024"/>
    <cellStyle name="Percent 3" xfId="717"/>
    <cellStyle name="Percent 3 2" xfId="718"/>
    <cellStyle name="Percent 3 2 2" xfId="719"/>
    <cellStyle name="Percent 3 2 2 2" xfId="1406"/>
    <cellStyle name="Percent 3 2 3" xfId="1405"/>
    <cellStyle name="Percent 3 3" xfId="720"/>
    <cellStyle name="Percent 3 3 2" xfId="1407"/>
    <cellStyle name="Percent 3 4" xfId="721"/>
    <cellStyle name="Percent 3 4 2" xfId="140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7" sqref="C27"/>
    </sheetView>
  </sheetViews>
  <sheetFormatPr defaultColWidth="9.109375" defaultRowHeight="13.2"/>
  <cols>
    <col min="1" max="1" width="9.109375" style="18"/>
    <col min="2" max="2" width="41" style="18" customWidth="1"/>
    <col min="3" max="3" width="42" style="18" customWidth="1"/>
    <col min="4" max="16384" width="9.109375" style="18"/>
  </cols>
  <sheetData>
    <row r="1" spans="1:3">
      <c r="A1" s="162" t="s">
        <v>430</v>
      </c>
      <c r="B1" s="162" t="s">
        <v>431</v>
      </c>
      <c r="C1" s="162" t="s">
        <v>432</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BCtinhhinhtaichinh!D33-BCDanhMucDauTu_06029!F62</f>
        <v>0</v>
      </c>
    </row>
    <row r="7" spans="1:3">
      <c r="A7" s="162"/>
      <c r="B7" s="163"/>
      <c r="C7" s="163">
        <f>BCtinhhinhtaichinh!D33-BCDanhMucDauTu_06029!F62</f>
        <v>0</v>
      </c>
    </row>
    <row r="10" spans="1:3">
      <c r="B10" s="214" t="s">
        <v>647</v>
      </c>
    </row>
    <row r="11" spans="1:3">
      <c r="B11" s="7"/>
    </row>
    <row r="12" spans="1:3">
      <c r="B12" s="8" t="s">
        <v>648</v>
      </c>
    </row>
    <row r="13" spans="1:3" ht="13.8">
      <c r="B13" s="164"/>
    </row>
    <row r="14" spans="1:3" ht="20.399999999999999">
      <c r="B14" s="215" t="s">
        <v>649</v>
      </c>
    </row>
    <row r="15" spans="1:3" ht="13.8">
      <c r="B15" s="164"/>
    </row>
    <row r="16" spans="1:3" ht="20.399999999999999">
      <c r="B16" s="165" t="s">
        <v>650</v>
      </c>
      <c r="C16" s="165" t="s">
        <v>644</v>
      </c>
    </row>
    <row r="21" spans="2:3" ht="26.4">
      <c r="B21" s="166" t="s">
        <v>651</v>
      </c>
      <c r="C21" s="166" t="s">
        <v>645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E16" sqref="E16"/>
    </sheetView>
  </sheetViews>
  <sheetFormatPr defaultColWidth="9.109375" defaultRowHeight="14.4"/>
  <cols>
    <col min="1" max="1" width="4.88671875" style="24" customWidth="1"/>
    <col min="2" max="2" width="47.109375" style="25" customWidth="1"/>
    <col min="3" max="3" width="9.109375" style="25"/>
    <col min="4" max="4" width="14.5546875" style="25" customWidth="1"/>
    <col min="5" max="5" width="14" style="25" customWidth="1"/>
    <col min="6" max="6" width="9.109375" style="25"/>
    <col min="7" max="7" width="18.33203125" style="25" customWidth="1"/>
    <col min="8" max="10" width="19" style="25" customWidth="1"/>
    <col min="11" max="11" width="26.88671875" style="25" customWidth="1"/>
    <col min="12" max="16384" width="9.109375" style="25"/>
  </cols>
  <sheetData>
    <row r="1" spans="1:11" ht="27.75" customHeight="1">
      <c r="A1" s="475" t="s">
        <v>506</v>
      </c>
      <c r="B1" s="475"/>
      <c r="C1" s="475"/>
      <c r="D1" s="475"/>
      <c r="E1" s="475"/>
      <c r="F1" s="475"/>
      <c r="G1" s="475"/>
      <c r="H1" s="475"/>
      <c r="I1" s="475"/>
      <c r="J1" s="475"/>
      <c r="K1" s="475"/>
    </row>
    <row r="2" spans="1:11" ht="28.5" customHeight="1">
      <c r="A2" s="476" t="s">
        <v>637</v>
      </c>
      <c r="B2" s="476"/>
      <c r="C2" s="476"/>
      <c r="D2" s="476"/>
      <c r="E2" s="476"/>
      <c r="F2" s="476"/>
      <c r="G2" s="476"/>
      <c r="H2" s="476"/>
      <c r="I2" s="476"/>
      <c r="J2" s="476"/>
      <c r="K2" s="476"/>
    </row>
    <row r="3" spans="1:11" ht="15" customHeight="1">
      <c r="A3" s="477" t="s">
        <v>234</v>
      </c>
      <c r="B3" s="477"/>
      <c r="C3" s="477"/>
      <c r="D3" s="477"/>
      <c r="E3" s="477"/>
      <c r="F3" s="477"/>
      <c r="G3" s="477"/>
      <c r="H3" s="477"/>
      <c r="I3" s="477"/>
      <c r="J3" s="477"/>
      <c r="K3" s="477"/>
    </row>
    <row r="4" spans="1:11">
      <c r="A4" s="477"/>
      <c r="B4" s="477"/>
      <c r="C4" s="477"/>
      <c r="D4" s="477"/>
      <c r="E4" s="477"/>
      <c r="F4" s="477"/>
      <c r="G4" s="477"/>
      <c r="H4" s="477"/>
      <c r="I4" s="477"/>
      <c r="J4" s="477"/>
      <c r="K4" s="477"/>
    </row>
    <row r="5" spans="1:11">
      <c r="A5" s="478" t="str">
        <f>'ngay thang'!B12</f>
        <v>Tại ngày 30 tháng 04 năm 2025/ As at 30 Apr 2025</v>
      </c>
      <c r="B5" s="478"/>
      <c r="C5" s="478"/>
      <c r="D5" s="478"/>
      <c r="E5" s="478"/>
      <c r="F5" s="478"/>
      <c r="G5" s="478"/>
      <c r="H5" s="478"/>
      <c r="I5" s="478"/>
      <c r="J5" s="478"/>
      <c r="K5" s="478"/>
    </row>
    <row r="6" spans="1:11">
      <c r="A6" s="15"/>
      <c r="B6" s="15"/>
      <c r="C6" s="15"/>
      <c r="D6" s="15"/>
      <c r="E6" s="15"/>
      <c r="F6" s="1"/>
    </row>
    <row r="7" spans="1:11" ht="27.75" customHeight="1">
      <c r="A7" s="474" t="s">
        <v>243</v>
      </c>
      <c r="B7" s="474"/>
      <c r="D7" s="474" t="s">
        <v>604</v>
      </c>
      <c r="E7" s="474"/>
      <c r="F7" s="474"/>
      <c r="G7" s="474"/>
      <c r="H7" s="474"/>
      <c r="I7" s="474"/>
      <c r="J7" s="474"/>
    </row>
    <row r="8" spans="1:11" ht="31.5" customHeight="1">
      <c r="A8" s="474" t="s">
        <v>241</v>
      </c>
      <c r="B8" s="474"/>
      <c r="D8" s="474" t="s">
        <v>443</v>
      </c>
      <c r="E8" s="474"/>
      <c r="F8" s="474"/>
      <c r="G8" s="474"/>
      <c r="H8" s="474"/>
      <c r="I8" s="474"/>
      <c r="J8" s="474"/>
    </row>
    <row r="9" spans="1:11" ht="31.5" customHeight="1">
      <c r="A9" s="473" t="s">
        <v>240</v>
      </c>
      <c r="B9" s="473"/>
      <c r="D9" s="473" t="s">
        <v>242</v>
      </c>
      <c r="E9" s="473"/>
      <c r="F9" s="473"/>
      <c r="G9" s="473"/>
      <c r="H9" s="473"/>
      <c r="I9" s="473"/>
      <c r="J9" s="473"/>
    </row>
    <row r="10" spans="1:11" ht="31.5" customHeight="1">
      <c r="A10" s="473" t="s">
        <v>244</v>
      </c>
      <c r="B10" s="473"/>
      <c r="D10" s="474" t="str">
        <f>'ngay thang'!B14</f>
        <v>Ngày 06 tháng 05 năm 2025
06 May 2025</v>
      </c>
      <c r="E10" s="473"/>
      <c r="F10" s="473"/>
      <c r="G10" s="473"/>
      <c r="H10" s="473"/>
      <c r="I10" s="473"/>
      <c r="J10" s="473"/>
    </row>
    <row r="12" spans="1:11" s="26" customFormat="1" ht="29.25" customHeight="1">
      <c r="A12" s="469" t="s">
        <v>206</v>
      </c>
      <c r="B12" s="469" t="s">
        <v>207</v>
      </c>
      <c r="C12" s="469" t="s">
        <v>198</v>
      </c>
      <c r="D12" s="469" t="s">
        <v>230</v>
      </c>
      <c r="E12" s="469" t="s">
        <v>208</v>
      </c>
      <c r="F12" s="469" t="s">
        <v>209</v>
      </c>
      <c r="G12" s="469" t="s">
        <v>210</v>
      </c>
      <c r="H12" s="471" t="s">
        <v>211</v>
      </c>
      <c r="I12" s="472"/>
      <c r="J12" s="471" t="s">
        <v>214</v>
      </c>
      <c r="K12" s="472"/>
    </row>
    <row r="13" spans="1:11" s="26" customFormat="1" ht="52.8">
      <c r="A13" s="470"/>
      <c r="B13" s="470"/>
      <c r="C13" s="470"/>
      <c r="D13" s="470"/>
      <c r="E13" s="470"/>
      <c r="F13" s="470"/>
      <c r="G13" s="470"/>
      <c r="H13" s="161" t="s">
        <v>212</v>
      </c>
      <c r="I13" s="161" t="s">
        <v>213</v>
      </c>
      <c r="J13" s="161" t="s">
        <v>215</v>
      </c>
      <c r="K13" s="161" t="s">
        <v>213</v>
      </c>
    </row>
    <row r="14" spans="1:11" s="26" customFormat="1" ht="26.4">
      <c r="A14" s="3" t="s">
        <v>72</v>
      </c>
      <c r="B14" s="4" t="s">
        <v>222</v>
      </c>
      <c r="C14" s="4" t="s">
        <v>73</v>
      </c>
      <c r="D14" s="153"/>
      <c r="E14" s="153"/>
      <c r="F14" s="154"/>
      <c r="G14" s="155"/>
      <c r="H14" s="4"/>
      <c r="I14" s="2"/>
      <c r="J14" s="5"/>
      <c r="K14" s="6"/>
    </row>
    <row r="15" spans="1:11" s="26" customFormat="1" ht="26.4">
      <c r="A15" s="3" t="s">
        <v>46</v>
      </c>
      <c r="B15" s="4" t="s">
        <v>223</v>
      </c>
      <c r="C15" s="4" t="s">
        <v>74</v>
      </c>
      <c r="D15" s="154"/>
      <c r="E15" s="154"/>
      <c r="F15" s="154"/>
      <c r="G15" s="155"/>
      <c r="H15" s="4"/>
      <c r="I15" s="2"/>
      <c r="J15" s="4"/>
      <c r="K15" s="2"/>
    </row>
    <row r="16" spans="1:11" s="26" customFormat="1" ht="26.4">
      <c r="A16" s="3" t="s">
        <v>75</v>
      </c>
      <c r="B16" s="4" t="s">
        <v>216</v>
      </c>
      <c r="C16" s="4" t="s">
        <v>76</v>
      </c>
      <c r="D16" s="154"/>
      <c r="E16" s="154"/>
      <c r="F16" s="154"/>
      <c r="G16" s="153"/>
      <c r="H16" s="4"/>
      <c r="I16" s="156"/>
      <c r="J16" s="4"/>
      <c r="K16" s="156"/>
    </row>
    <row r="17" spans="1:11" s="26" customFormat="1" ht="26.4">
      <c r="A17" s="3" t="s">
        <v>56</v>
      </c>
      <c r="B17" s="4" t="s">
        <v>217</v>
      </c>
      <c r="C17" s="4" t="s">
        <v>77</v>
      </c>
      <c r="D17" s="154"/>
      <c r="E17" s="154"/>
      <c r="F17" s="154"/>
      <c r="G17" s="155"/>
      <c r="H17" s="4"/>
      <c r="I17" s="2"/>
      <c r="J17" s="4"/>
      <c r="K17" s="2"/>
    </row>
    <row r="18" spans="1:11" s="26" customFormat="1" ht="26.4">
      <c r="A18" s="3" t="s">
        <v>78</v>
      </c>
      <c r="B18" s="4" t="s">
        <v>224</v>
      </c>
      <c r="C18" s="4" t="s">
        <v>79</v>
      </c>
      <c r="D18" s="154"/>
      <c r="E18" s="154"/>
      <c r="F18" s="154"/>
      <c r="G18" s="155"/>
      <c r="H18" s="4"/>
      <c r="I18" s="2"/>
      <c r="J18" s="4"/>
      <c r="K18" s="2"/>
    </row>
    <row r="19" spans="1:11" s="26" customFormat="1" ht="26.4">
      <c r="A19" s="3" t="s">
        <v>80</v>
      </c>
      <c r="B19" s="4" t="s">
        <v>218</v>
      </c>
      <c r="C19" s="4" t="s">
        <v>81</v>
      </c>
      <c r="D19" s="154"/>
      <c r="E19" s="154"/>
      <c r="F19" s="154"/>
      <c r="G19" s="155"/>
      <c r="H19" s="4"/>
      <c r="I19" s="2"/>
      <c r="J19" s="4"/>
      <c r="K19" s="2"/>
    </row>
    <row r="20" spans="1:11" s="26" customFormat="1" ht="26.4">
      <c r="A20" s="3" t="s">
        <v>46</v>
      </c>
      <c r="B20" s="4" t="s">
        <v>219</v>
      </c>
      <c r="C20" s="4" t="s">
        <v>82</v>
      </c>
      <c r="D20" s="154"/>
      <c r="E20" s="154"/>
      <c r="F20" s="154"/>
      <c r="G20" s="155"/>
      <c r="H20" s="4"/>
      <c r="I20" s="2"/>
      <c r="J20" s="4"/>
      <c r="K20" s="2"/>
    </row>
    <row r="21" spans="1:11" s="26" customFormat="1" ht="26.4">
      <c r="A21" s="3" t="s">
        <v>83</v>
      </c>
      <c r="B21" s="4" t="s">
        <v>220</v>
      </c>
      <c r="C21" s="4" t="s">
        <v>84</v>
      </c>
      <c r="D21" s="154"/>
      <c r="E21" s="154"/>
      <c r="F21" s="154"/>
      <c r="G21" s="155"/>
      <c r="H21" s="4"/>
      <c r="I21" s="2"/>
      <c r="J21" s="4"/>
      <c r="K21" s="2"/>
    </row>
    <row r="22" spans="1:11" s="26" customFormat="1" ht="26.4">
      <c r="A22" s="3" t="s">
        <v>56</v>
      </c>
      <c r="B22" s="4" t="s">
        <v>221</v>
      </c>
      <c r="C22" s="4" t="s">
        <v>85</v>
      </c>
      <c r="D22" s="154"/>
      <c r="E22" s="154"/>
      <c r="F22" s="154"/>
      <c r="G22" s="155"/>
      <c r="H22" s="4"/>
      <c r="I22" s="2"/>
      <c r="J22" s="4"/>
      <c r="K22" s="2"/>
    </row>
    <row r="23" spans="1:11" s="26" customFormat="1" ht="39.6">
      <c r="A23" s="3" t="s">
        <v>86</v>
      </c>
      <c r="B23" s="4" t="s">
        <v>225</v>
      </c>
      <c r="C23" s="4" t="s">
        <v>87</v>
      </c>
      <c r="D23" s="154"/>
      <c r="E23" s="154"/>
      <c r="F23" s="154"/>
      <c r="G23" s="155"/>
      <c r="H23" s="4"/>
      <c r="I23" s="2"/>
      <c r="J23" s="4"/>
      <c r="K23" s="2"/>
    </row>
    <row r="24" spans="1:11" s="26" customFormat="1" ht="13.2">
      <c r="A24" s="157"/>
      <c r="B24" s="158"/>
      <c r="C24" s="158"/>
      <c r="D24" s="154"/>
      <c r="E24" s="154"/>
      <c r="F24" s="154"/>
      <c r="G24" s="155"/>
      <c r="H24" s="4"/>
      <c r="I24" s="2"/>
      <c r="J24" s="5"/>
      <c r="K24" s="6"/>
    </row>
    <row r="25" spans="1:11" s="26" customFormat="1" ht="13.2">
      <c r="A25" s="159"/>
    </row>
    <row r="26" spans="1:11" s="26" customFormat="1" ht="13.2">
      <c r="A26" s="192" t="s">
        <v>629</v>
      </c>
      <c r="B26" s="1"/>
      <c r="C26" s="27"/>
      <c r="I26" s="28" t="s">
        <v>630</v>
      </c>
    </row>
    <row r="27" spans="1:11" s="26" customFormat="1" ht="13.2">
      <c r="A27" s="29" t="s">
        <v>175</v>
      </c>
      <c r="B27" s="1"/>
      <c r="C27" s="27"/>
      <c r="I27" s="30" t="s">
        <v>176</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235</v>
      </c>
      <c r="B36" s="1"/>
      <c r="C36" s="27"/>
      <c r="I36" s="21" t="s">
        <v>444</v>
      </c>
    </row>
    <row r="37" spans="1:11">
      <c r="A37" s="19" t="s">
        <v>591</v>
      </c>
      <c r="B37" s="1"/>
      <c r="C37" s="27"/>
      <c r="I37" s="21"/>
    </row>
    <row r="38" spans="1:11">
      <c r="A38" s="1" t="s">
        <v>236</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3" zoomScaleNormal="100" workbookViewId="0">
      <selection activeCell="D41" sqref="D41"/>
    </sheetView>
  </sheetViews>
  <sheetFormatPr defaultColWidth="9.109375" defaultRowHeight="14.4"/>
  <cols>
    <col min="1" max="1" width="4.88671875" style="152" customWidth="1"/>
    <col min="2" max="2" width="61.88671875" style="147" customWidth="1"/>
    <col min="3" max="3" width="33.5546875" style="147" customWidth="1"/>
    <col min="4" max="4" width="41.44140625" style="147" customWidth="1"/>
    <col min="5" max="16384" width="9.109375" style="147"/>
  </cols>
  <sheetData>
    <row r="1" spans="1:4" ht="27.75" customHeight="1">
      <c r="A1" s="479" t="s">
        <v>506</v>
      </c>
      <c r="B1" s="479"/>
      <c r="C1" s="479"/>
      <c r="D1" s="479"/>
    </row>
    <row r="2" spans="1:4" ht="28.5" customHeight="1">
      <c r="A2" s="480" t="s">
        <v>636</v>
      </c>
      <c r="B2" s="480"/>
      <c r="C2" s="480"/>
      <c r="D2" s="480"/>
    </row>
    <row r="3" spans="1:4" ht="15" customHeight="1">
      <c r="A3" s="481" t="s">
        <v>448</v>
      </c>
      <c r="B3" s="481"/>
      <c r="C3" s="481"/>
      <c r="D3" s="481"/>
    </row>
    <row r="4" spans="1:4">
      <c r="A4" s="481"/>
      <c r="B4" s="481"/>
      <c r="C4" s="481"/>
      <c r="D4" s="481"/>
    </row>
    <row r="5" spans="1:4">
      <c r="A5" s="482" t="str">
        <f>'ngay thang'!B10</f>
        <v>Tháng 4 năm 2025/Apr 2025</v>
      </c>
      <c r="B5" s="483"/>
      <c r="C5" s="483"/>
      <c r="D5" s="483"/>
    </row>
    <row r="6" spans="1:4">
      <c r="A6" s="16"/>
      <c r="B6" s="16"/>
      <c r="C6" s="16"/>
      <c r="D6" s="16"/>
    </row>
    <row r="7" spans="1:4" ht="28.5" customHeight="1">
      <c r="A7" s="484" t="s">
        <v>241</v>
      </c>
      <c r="B7" s="484"/>
      <c r="C7" s="484" t="s">
        <v>443</v>
      </c>
      <c r="D7" s="484"/>
    </row>
    <row r="8" spans="1:4" ht="29.25" customHeight="1">
      <c r="A8" s="485" t="s">
        <v>240</v>
      </c>
      <c r="B8" s="485"/>
      <c r="C8" s="484" t="s">
        <v>590</v>
      </c>
      <c r="D8" s="485"/>
    </row>
    <row r="9" spans="1:4" ht="31.5" customHeight="1">
      <c r="A9" s="484" t="s">
        <v>243</v>
      </c>
      <c r="B9" s="484"/>
      <c r="C9" s="484" t="s">
        <v>604</v>
      </c>
      <c r="D9" s="484"/>
    </row>
    <row r="10" spans="1:4" ht="27" customHeight="1">
      <c r="A10" s="485" t="s">
        <v>244</v>
      </c>
      <c r="B10" s="485"/>
      <c r="C10" s="484" t="str">
        <f>'ngay thang'!B14</f>
        <v>Ngày 06 tháng 05 năm 2025
06 May 2025</v>
      </c>
      <c r="D10" s="484"/>
    </row>
    <row r="11" spans="1:4" ht="16.5" customHeight="1">
      <c r="A11" s="17"/>
      <c r="B11" s="17"/>
      <c r="C11" s="17"/>
      <c r="D11" s="17"/>
    </row>
    <row r="12" spans="1:4">
      <c r="A12" s="486" t="s">
        <v>449</v>
      </c>
      <c r="B12" s="486"/>
      <c r="C12" s="486"/>
      <c r="D12" s="486"/>
    </row>
    <row r="13" spans="1:4" s="144" customFormat="1" ht="15.75" customHeight="1">
      <c r="A13" s="487" t="s">
        <v>206</v>
      </c>
      <c r="B13" s="487" t="s">
        <v>450</v>
      </c>
      <c r="C13" s="489" t="s">
        <v>451</v>
      </c>
      <c r="D13" s="489"/>
    </row>
    <row r="14" spans="1:4" s="144" customFormat="1" ht="21" customHeight="1">
      <c r="A14" s="488"/>
      <c r="B14" s="488"/>
      <c r="C14" s="151" t="s">
        <v>452</v>
      </c>
      <c r="D14" s="151" t="s">
        <v>453</v>
      </c>
    </row>
    <row r="15" spans="1:4" s="144" customFormat="1" ht="13.2">
      <c r="A15" s="9" t="s">
        <v>46</v>
      </c>
      <c r="B15" s="10" t="s">
        <v>454</v>
      </c>
      <c r="C15" s="139"/>
      <c r="D15" s="139"/>
    </row>
    <row r="16" spans="1:4" s="144" customFormat="1" ht="13.2">
      <c r="A16" s="9" t="s">
        <v>455</v>
      </c>
      <c r="B16" s="10" t="s">
        <v>456</v>
      </c>
      <c r="C16" s="140"/>
      <c r="D16" s="140"/>
    </row>
    <row r="17" spans="1:4" s="144" customFormat="1" ht="13.2">
      <c r="A17" s="9" t="s">
        <v>457</v>
      </c>
      <c r="B17" s="10" t="s">
        <v>458</v>
      </c>
      <c r="C17" s="140"/>
      <c r="D17" s="140"/>
    </row>
    <row r="18" spans="1:4" s="144" customFormat="1" ht="13.2">
      <c r="A18" s="9" t="s">
        <v>56</v>
      </c>
      <c r="B18" s="10" t="s">
        <v>459</v>
      </c>
      <c r="C18" s="140"/>
      <c r="D18" s="140"/>
    </row>
    <row r="19" spans="1:4" s="144" customFormat="1" ht="13.2">
      <c r="A19" s="9" t="s">
        <v>455</v>
      </c>
      <c r="B19" s="10" t="s">
        <v>456</v>
      </c>
      <c r="C19" s="140"/>
      <c r="D19" s="140"/>
    </row>
    <row r="20" spans="1:4" s="144" customFormat="1" ht="13.2">
      <c r="A20" s="9" t="s">
        <v>457</v>
      </c>
      <c r="B20" s="10" t="s">
        <v>458</v>
      </c>
      <c r="C20" s="140"/>
      <c r="D20" s="140"/>
    </row>
    <row r="21" spans="1:4" s="144" customFormat="1" ht="13.2">
      <c r="A21" s="9" t="s">
        <v>133</v>
      </c>
      <c r="B21" s="10" t="s">
        <v>460</v>
      </c>
      <c r="C21" s="140"/>
      <c r="D21" s="140"/>
    </row>
    <row r="22" spans="1:4" s="144" customFormat="1" ht="13.2">
      <c r="A22" s="9" t="s">
        <v>455</v>
      </c>
      <c r="B22" s="10" t="s">
        <v>456</v>
      </c>
      <c r="C22" s="140"/>
      <c r="D22" s="140"/>
    </row>
    <row r="23" spans="1:4" s="144" customFormat="1" ht="13.2">
      <c r="A23" s="9" t="s">
        <v>457</v>
      </c>
      <c r="B23" s="10" t="s">
        <v>458</v>
      </c>
      <c r="C23" s="140"/>
      <c r="D23" s="140"/>
    </row>
    <row r="24" spans="1:4" s="144" customFormat="1" ht="13.2">
      <c r="A24" s="9" t="s">
        <v>135</v>
      </c>
      <c r="B24" s="10" t="s">
        <v>461</v>
      </c>
      <c r="C24" s="140"/>
      <c r="D24" s="140"/>
    </row>
    <row r="25" spans="1:4" s="144" customFormat="1" ht="13.2">
      <c r="A25" s="141">
        <v>1</v>
      </c>
      <c r="B25" s="142" t="s">
        <v>456</v>
      </c>
      <c r="C25" s="140"/>
      <c r="D25" s="140"/>
    </row>
    <row r="26" spans="1:4" s="144" customFormat="1" ht="13.2">
      <c r="A26" s="141">
        <v>2</v>
      </c>
      <c r="B26" s="142" t="s">
        <v>458</v>
      </c>
      <c r="C26" s="140"/>
      <c r="D26" s="140"/>
    </row>
    <row r="27" spans="1:4" s="144" customFormat="1" ht="13.2">
      <c r="A27" s="490" t="s">
        <v>462</v>
      </c>
      <c r="B27" s="490"/>
      <c r="C27" s="490"/>
      <c r="D27" s="490"/>
    </row>
    <row r="28" spans="1:4" s="144" customFormat="1" ht="13.2">
      <c r="A28" s="143"/>
    </row>
    <row r="29" spans="1:4" s="144" customFormat="1" ht="13.2">
      <c r="A29" s="192" t="s">
        <v>629</v>
      </c>
      <c r="B29" s="48"/>
      <c r="D29" s="145" t="s">
        <v>630</v>
      </c>
    </row>
    <row r="30" spans="1:4" s="144" customFormat="1" ht="13.2">
      <c r="A30" s="110" t="s">
        <v>175</v>
      </c>
      <c r="B30" s="48"/>
      <c r="D30" s="146" t="s">
        <v>176</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235</v>
      </c>
      <c r="B38" s="103"/>
      <c r="C38" s="106"/>
      <c r="D38" s="104" t="s">
        <v>463</v>
      </c>
    </row>
    <row r="39" spans="1:4">
      <c r="A39" s="11" t="s">
        <v>591</v>
      </c>
      <c r="B39" s="48"/>
      <c r="C39" s="105"/>
      <c r="D39" s="105"/>
    </row>
    <row r="40" spans="1:4">
      <c r="A40" s="48" t="s">
        <v>236</v>
      </c>
      <c r="B40" s="48"/>
    </row>
    <row r="41" spans="1:4">
      <c r="A41" s="147"/>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F16" sqref="F16"/>
    </sheetView>
  </sheetViews>
  <sheetFormatPr defaultColWidth="9.109375" defaultRowHeight="13.2"/>
  <cols>
    <col min="1" max="1" width="6.88671875" style="136" customWidth="1"/>
    <col min="2" max="2" width="48.33203125" style="48" customWidth="1"/>
    <col min="3" max="6" width="13" style="61" customWidth="1"/>
    <col min="7" max="7" width="14.5546875" style="48" customWidth="1"/>
    <col min="8" max="8" width="19.109375" style="123" bestFit="1" customWidth="1"/>
    <col min="9" max="9" width="9.109375" style="48"/>
    <col min="10" max="10" width="12.88671875" style="48" bestFit="1" customWidth="1"/>
    <col min="11" max="11" width="5.44140625" style="48" bestFit="1" customWidth="1"/>
    <col min="12" max="12" width="9.109375" style="48" customWidth="1"/>
    <col min="13" max="13" width="24.5546875" style="48" bestFit="1" customWidth="1"/>
    <col min="14" max="16384" width="9.109375" style="48"/>
  </cols>
  <sheetData>
    <row r="1" spans="1:13" ht="33.75" customHeight="1">
      <c r="A1" s="494" t="s">
        <v>506</v>
      </c>
      <c r="B1" s="494"/>
      <c r="C1" s="494"/>
      <c r="D1" s="494"/>
      <c r="E1" s="494"/>
      <c r="F1" s="494"/>
      <c r="G1" s="494"/>
    </row>
    <row r="2" spans="1:13" ht="34.5" customHeight="1">
      <c r="A2" s="495" t="s">
        <v>638</v>
      </c>
      <c r="B2" s="495"/>
      <c r="C2" s="495"/>
      <c r="D2" s="495"/>
      <c r="E2" s="495"/>
      <c r="F2" s="495"/>
      <c r="G2" s="495"/>
    </row>
    <row r="3" spans="1:13" ht="39.75" customHeight="1">
      <c r="A3" s="481" t="s">
        <v>464</v>
      </c>
      <c r="B3" s="481"/>
      <c r="C3" s="481"/>
      <c r="D3" s="481"/>
      <c r="E3" s="481"/>
      <c r="F3" s="481"/>
      <c r="G3" s="481"/>
    </row>
    <row r="4" spans="1:13">
      <c r="A4" s="482" t="str">
        <f>'BC Han muc nuoc ngoai'!A5:D5</f>
        <v>Tháng 4 năm 2025/Apr 2025</v>
      </c>
      <c r="B4" s="483"/>
      <c r="C4" s="483"/>
      <c r="D4" s="483"/>
      <c r="E4" s="483"/>
      <c r="F4" s="483"/>
      <c r="G4" s="483"/>
    </row>
    <row r="5" spans="1:13">
      <c r="A5" s="16"/>
      <c r="B5" s="16"/>
      <c r="C5" s="16"/>
      <c r="D5" s="16"/>
      <c r="E5" s="16"/>
      <c r="F5" s="16"/>
      <c r="G5" s="16"/>
    </row>
    <row r="6" spans="1:13" s="109" customFormat="1" ht="28.5" customHeight="1">
      <c r="A6" s="496" t="s">
        <v>585</v>
      </c>
      <c r="B6" s="496"/>
      <c r="C6" s="497" t="s">
        <v>443</v>
      </c>
      <c r="D6" s="497"/>
      <c r="E6" s="497"/>
      <c r="F6" s="497"/>
      <c r="G6" s="497"/>
      <c r="H6" s="124"/>
    </row>
    <row r="7" spans="1:13" s="109" customFormat="1" ht="28.5" customHeight="1">
      <c r="A7" s="496" t="s">
        <v>240</v>
      </c>
      <c r="B7" s="496"/>
      <c r="C7" s="498" t="s">
        <v>592</v>
      </c>
      <c r="D7" s="498"/>
      <c r="E7" s="498"/>
      <c r="F7" s="498"/>
      <c r="G7" s="498"/>
      <c r="H7" s="124"/>
    </row>
    <row r="8" spans="1:13" s="109" customFormat="1" ht="28.5" customHeight="1">
      <c r="A8" s="496" t="s">
        <v>587</v>
      </c>
      <c r="B8" s="496"/>
      <c r="C8" s="497" t="s">
        <v>604</v>
      </c>
      <c r="D8" s="497"/>
      <c r="E8" s="497"/>
      <c r="F8" s="497"/>
      <c r="G8" s="497"/>
      <c r="H8" s="124"/>
    </row>
    <row r="9" spans="1:13" s="109" customFormat="1" ht="24.75" customHeight="1">
      <c r="A9" s="496" t="s">
        <v>244</v>
      </c>
      <c r="B9" s="496"/>
      <c r="C9" s="499" t="str">
        <f>'BC Han muc nuoc ngoai'!C10:D10</f>
        <v>Ngày 06 tháng 05 năm 2025
06 May 2025</v>
      </c>
      <c r="D9" s="499"/>
      <c r="E9" s="499"/>
      <c r="F9" s="108"/>
      <c r="G9" s="125"/>
      <c r="H9" s="124"/>
    </row>
    <row r="10" spans="1:13" s="109" customFormat="1" ht="9" customHeight="1">
      <c r="A10" s="17"/>
      <c r="B10" s="17"/>
      <c r="C10" s="12"/>
      <c r="D10" s="108"/>
      <c r="E10" s="108"/>
      <c r="F10" s="108"/>
      <c r="G10" s="125"/>
      <c r="H10" s="124"/>
    </row>
    <row r="11" spans="1:13" ht="10.199999999999999" customHeight="1">
      <c r="A11" s="48"/>
      <c r="C11" s="48"/>
      <c r="D11" s="48"/>
      <c r="E11" s="48"/>
      <c r="F11" s="48"/>
    </row>
    <row r="12" spans="1:13" ht="33.75" customHeight="1">
      <c r="A12" s="109" t="s">
        <v>465</v>
      </c>
      <c r="B12" s="109"/>
      <c r="C12" s="109"/>
      <c r="D12" s="109"/>
      <c r="E12" s="109"/>
      <c r="F12" s="109"/>
      <c r="G12" s="126"/>
    </row>
    <row r="13" spans="1:13" ht="30.75" customHeight="1">
      <c r="A13" s="501" t="s">
        <v>466</v>
      </c>
      <c r="B13" s="501" t="s">
        <v>247</v>
      </c>
      <c r="C13" s="503" t="s">
        <v>284</v>
      </c>
      <c r="D13" s="504"/>
      <c r="E13" s="503" t="s">
        <v>467</v>
      </c>
      <c r="F13" s="504"/>
      <c r="G13" s="501" t="s">
        <v>468</v>
      </c>
      <c r="M13" s="127"/>
    </row>
    <row r="14" spans="1:13" ht="44.25" customHeight="1">
      <c r="A14" s="502"/>
      <c r="B14" s="502"/>
      <c r="C14" s="111" t="s">
        <v>452</v>
      </c>
      <c r="D14" s="111" t="s">
        <v>469</v>
      </c>
      <c r="E14" s="111" t="s">
        <v>452</v>
      </c>
      <c r="F14" s="111" t="s">
        <v>469</v>
      </c>
      <c r="G14" s="502"/>
      <c r="M14" s="127"/>
    </row>
    <row r="15" spans="1:13" s="78" customFormat="1" ht="26.4">
      <c r="A15" s="115" t="s">
        <v>89</v>
      </c>
      <c r="B15" s="13" t="s">
        <v>470</v>
      </c>
      <c r="C15" s="128"/>
      <c r="D15" s="128"/>
      <c r="E15" s="128"/>
      <c r="F15" s="128"/>
      <c r="G15" s="129"/>
      <c r="H15" s="130"/>
    </row>
    <row r="16" spans="1:13" s="78" customFormat="1" ht="26.4">
      <c r="A16" s="115"/>
      <c r="B16" s="13" t="s">
        <v>471</v>
      </c>
      <c r="C16" s="128"/>
      <c r="D16" s="128"/>
      <c r="E16" s="128"/>
      <c r="F16" s="128"/>
      <c r="G16" s="129"/>
      <c r="H16" s="130"/>
    </row>
    <row r="17" spans="1:13" s="78" customFormat="1" ht="26.4">
      <c r="A17" s="115"/>
      <c r="B17" s="13" t="s">
        <v>472</v>
      </c>
      <c r="C17" s="128"/>
      <c r="D17" s="128"/>
      <c r="E17" s="128"/>
      <c r="F17" s="128"/>
      <c r="G17" s="129"/>
      <c r="H17" s="130"/>
    </row>
    <row r="18" spans="1:13" s="78" customFormat="1" ht="26.4">
      <c r="A18" s="115"/>
      <c r="B18" s="13" t="s">
        <v>366</v>
      </c>
      <c r="C18" s="128"/>
      <c r="D18" s="128"/>
      <c r="E18" s="128"/>
      <c r="F18" s="128"/>
      <c r="G18" s="129"/>
      <c r="H18" s="130"/>
    </row>
    <row r="19" spans="1:13" s="78" customFormat="1" ht="26.4">
      <c r="A19" s="115" t="s">
        <v>93</v>
      </c>
      <c r="B19" s="13" t="s">
        <v>367</v>
      </c>
      <c r="C19" s="128"/>
      <c r="D19" s="128"/>
      <c r="E19" s="128"/>
      <c r="F19" s="128"/>
      <c r="G19" s="129"/>
      <c r="H19" s="130"/>
    </row>
    <row r="20" spans="1:13" s="78" customFormat="1" ht="26.4">
      <c r="A20" s="115" t="s">
        <v>97</v>
      </c>
      <c r="B20" s="13" t="s">
        <v>473</v>
      </c>
      <c r="C20" s="128"/>
      <c r="D20" s="128"/>
      <c r="E20" s="128"/>
      <c r="F20" s="128"/>
      <c r="G20" s="129"/>
      <c r="H20" s="130"/>
    </row>
    <row r="21" spans="1:13" s="78" customFormat="1" ht="26.4">
      <c r="A21" s="115" t="s">
        <v>99</v>
      </c>
      <c r="B21" s="13" t="s">
        <v>372</v>
      </c>
      <c r="C21" s="128"/>
      <c r="D21" s="128"/>
      <c r="E21" s="128"/>
      <c r="F21" s="128"/>
      <c r="G21" s="129"/>
      <c r="H21" s="130"/>
    </row>
    <row r="22" spans="1:13" s="78" customFormat="1" ht="39.6">
      <c r="A22" s="115" t="s">
        <v>101</v>
      </c>
      <c r="B22" s="13" t="s">
        <v>474</v>
      </c>
      <c r="C22" s="128"/>
      <c r="D22" s="128"/>
      <c r="E22" s="128"/>
      <c r="F22" s="128"/>
      <c r="G22" s="129"/>
      <c r="H22" s="130"/>
    </row>
    <row r="23" spans="1:13" s="78" customFormat="1" ht="26.4">
      <c r="A23" s="115" t="s">
        <v>103</v>
      </c>
      <c r="B23" s="13" t="s">
        <v>374</v>
      </c>
      <c r="C23" s="128"/>
      <c r="D23" s="128"/>
      <c r="E23" s="128"/>
      <c r="F23" s="128"/>
      <c r="G23" s="129"/>
      <c r="H23" s="130"/>
    </row>
    <row r="24" spans="1:13" s="78" customFormat="1" ht="26.4">
      <c r="A24" s="115" t="s">
        <v>105</v>
      </c>
      <c r="B24" s="13" t="s">
        <v>375</v>
      </c>
      <c r="C24" s="128"/>
      <c r="D24" s="128"/>
      <c r="E24" s="128"/>
      <c r="F24" s="128"/>
      <c r="G24" s="129"/>
      <c r="H24" s="130"/>
    </row>
    <row r="25" spans="1:13" s="78" customFormat="1" ht="26.4">
      <c r="A25" s="115" t="s">
        <v>107</v>
      </c>
      <c r="B25" s="13" t="s">
        <v>475</v>
      </c>
      <c r="C25" s="81"/>
      <c r="D25" s="81"/>
      <c r="E25" s="81"/>
      <c r="F25" s="81"/>
      <c r="G25" s="131"/>
      <c r="H25" s="130"/>
    </row>
    <row r="26" spans="1:13" ht="30.75" customHeight="1">
      <c r="A26" s="501" t="s">
        <v>466</v>
      </c>
      <c r="B26" s="501" t="s">
        <v>249</v>
      </c>
      <c r="C26" s="503" t="s">
        <v>284</v>
      </c>
      <c r="D26" s="504"/>
      <c r="E26" s="503" t="s">
        <v>467</v>
      </c>
      <c r="F26" s="504"/>
      <c r="G26" s="501" t="s">
        <v>468</v>
      </c>
      <c r="M26" s="127"/>
    </row>
    <row r="27" spans="1:13" ht="34.5" customHeight="1">
      <c r="A27" s="502"/>
      <c r="B27" s="502"/>
      <c r="C27" s="111" t="s">
        <v>452</v>
      </c>
      <c r="D27" s="111" t="s">
        <v>469</v>
      </c>
      <c r="E27" s="111" t="s">
        <v>452</v>
      </c>
      <c r="F27" s="111" t="s">
        <v>469</v>
      </c>
      <c r="G27" s="502"/>
      <c r="M27" s="127"/>
    </row>
    <row r="28" spans="1:13" s="78" customFormat="1" ht="39.6">
      <c r="A28" s="115" t="s">
        <v>110</v>
      </c>
      <c r="B28" s="13" t="s">
        <v>476</v>
      </c>
      <c r="C28" s="81"/>
      <c r="D28" s="81"/>
      <c r="E28" s="81"/>
      <c r="F28" s="81"/>
      <c r="G28" s="129"/>
      <c r="H28" s="130"/>
    </row>
    <row r="29" spans="1:13" s="78" customFormat="1" ht="26.4">
      <c r="A29" s="115" t="s">
        <v>112</v>
      </c>
      <c r="B29" s="13" t="s">
        <v>378</v>
      </c>
      <c r="C29" s="128"/>
      <c r="D29" s="128"/>
      <c r="E29" s="128"/>
      <c r="F29" s="128"/>
      <c r="G29" s="129"/>
      <c r="H29" s="130"/>
    </row>
    <row r="30" spans="1:13" s="78" customFormat="1" ht="26.4">
      <c r="A30" s="115" t="s">
        <v>114</v>
      </c>
      <c r="B30" s="13" t="s">
        <v>386</v>
      </c>
      <c r="C30" s="81"/>
      <c r="D30" s="81"/>
      <c r="E30" s="81"/>
      <c r="F30" s="81"/>
      <c r="G30" s="131"/>
      <c r="H30" s="130"/>
    </row>
    <row r="31" spans="1:13" s="78" customFormat="1" ht="14.4">
      <c r="A31" s="500" t="s">
        <v>462</v>
      </c>
      <c r="B31" s="500"/>
      <c r="C31" s="500"/>
      <c r="D31" s="500"/>
      <c r="E31" s="500"/>
      <c r="F31" s="500"/>
      <c r="G31" s="500"/>
      <c r="H31" s="130"/>
    </row>
    <row r="32" spans="1:13" s="78" customFormat="1" ht="14.4">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2" t="s">
        <v>629</v>
      </c>
      <c r="B35" s="100"/>
      <c r="C35" s="119"/>
      <c r="D35" s="491" t="s">
        <v>630</v>
      </c>
      <c r="E35" s="491"/>
      <c r="F35" s="491"/>
      <c r="G35" s="491"/>
      <c r="I35" s="48"/>
      <c r="J35" s="48"/>
      <c r="K35" s="48"/>
      <c r="L35" s="48"/>
      <c r="M35" s="48"/>
    </row>
    <row r="36" spans="1:13" s="123" customFormat="1">
      <c r="A36" s="36" t="s">
        <v>175</v>
      </c>
      <c r="B36" s="36"/>
      <c r="C36" s="120"/>
      <c r="D36" s="492" t="s">
        <v>176</v>
      </c>
      <c r="E36" s="492"/>
      <c r="F36" s="492"/>
      <c r="G36" s="492"/>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477</v>
      </c>
      <c r="B42" s="38"/>
      <c r="C42" s="38"/>
      <c r="D42" s="493" t="s">
        <v>463</v>
      </c>
      <c r="E42" s="493"/>
      <c r="F42" s="493"/>
      <c r="G42" s="493"/>
      <c r="I42" s="48"/>
      <c r="J42" s="48"/>
      <c r="K42" s="48"/>
      <c r="L42" s="48"/>
      <c r="M42" s="48"/>
    </row>
    <row r="43" spans="1:13" s="138" customFormat="1">
      <c r="A43" s="11" t="s">
        <v>591</v>
      </c>
      <c r="B43" s="11"/>
      <c r="C43" s="11"/>
      <c r="D43" s="105"/>
      <c r="E43" s="105"/>
      <c r="F43" s="105"/>
      <c r="G43" s="11"/>
      <c r="I43" s="48"/>
      <c r="J43" s="48"/>
      <c r="K43" s="48"/>
      <c r="L43" s="48"/>
      <c r="M43" s="48"/>
    </row>
    <row r="44" spans="1:13" s="138" customFormat="1">
      <c r="A44" s="36" t="s">
        <v>236</v>
      </c>
      <c r="B44" s="36"/>
      <c r="C44" s="36"/>
      <c r="D44" s="36"/>
      <c r="E44" s="11"/>
      <c r="F44" s="11"/>
      <c r="G44" s="11"/>
      <c r="I44" s="48"/>
      <c r="J44" s="48"/>
      <c r="K44" s="48"/>
      <c r="L44" s="48"/>
      <c r="M44" s="48"/>
    </row>
  </sheetData>
  <mergeCells count="26">
    <mergeCell ref="A26:A27"/>
    <mergeCell ref="B26:B27"/>
    <mergeCell ref="C26:D26"/>
    <mergeCell ref="E26:F26"/>
    <mergeCell ref="G26:G27"/>
    <mergeCell ref="A13:A14"/>
    <mergeCell ref="B13:B14"/>
    <mergeCell ref="C13:D13"/>
    <mergeCell ref="E13:F13"/>
    <mergeCell ref="G13:G14"/>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D18" sqref="D18"/>
    </sheetView>
  </sheetViews>
  <sheetFormatPr defaultColWidth="9.109375" defaultRowHeight="13.2"/>
  <cols>
    <col min="1" max="1" width="6.6640625" style="48" customWidth="1"/>
    <col min="2" max="2" width="50" style="48" customWidth="1"/>
    <col min="3" max="6" width="14.109375" style="99" customWidth="1"/>
    <col min="7" max="7" width="21.6640625" style="99" customWidth="1"/>
    <col min="8" max="8" width="10.6640625" style="48" bestFit="1" customWidth="1"/>
    <col min="9" max="9" width="16" style="48" bestFit="1" customWidth="1"/>
    <col min="10" max="10" width="10.6640625" style="48" bestFit="1" customWidth="1"/>
    <col min="11" max="16384" width="9.109375" style="48"/>
  </cols>
  <sheetData>
    <row r="1" spans="1:7" ht="31.5" customHeight="1">
      <c r="A1" s="507" t="s">
        <v>506</v>
      </c>
      <c r="B1" s="507"/>
      <c r="C1" s="507"/>
      <c r="D1" s="507"/>
      <c r="E1" s="507"/>
      <c r="F1" s="507"/>
      <c r="G1" s="507"/>
    </row>
    <row r="2" spans="1:7" ht="37.200000000000003" customHeight="1">
      <c r="A2" s="495" t="s">
        <v>638</v>
      </c>
      <c r="B2" s="495"/>
      <c r="C2" s="495"/>
      <c r="D2" s="495"/>
      <c r="E2" s="495"/>
      <c r="F2" s="495"/>
      <c r="G2" s="495"/>
    </row>
    <row r="3" spans="1:7" ht="35.25" customHeight="1">
      <c r="A3" s="481" t="s">
        <v>464</v>
      </c>
      <c r="B3" s="481"/>
      <c r="C3" s="481"/>
      <c r="D3" s="481"/>
      <c r="E3" s="481"/>
      <c r="F3" s="481"/>
      <c r="G3" s="481"/>
    </row>
    <row r="4" spans="1:7">
      <c r="A4" s="483" t="str">
        <f>'ngay thang'!B10</f>
        <v>Tháng 4 năm 2025/Apr 2025</v>
      </c>
      <c r="B4" s="483"/>
      <c r="C4" s="483"/>
      <c r="D4" s="483"/>
      <c r="E4" s="483"/>
      <c r="F4" s="483"/>
      <c r="G4" s="483"/>
    </row>
    <row r="5" spans="1:7" ht="5.25" customHeight="1">
      <c r="A5" s="16"/>
      <c r="B5" s="483"/>
      <c r="C5" s="483"/>
      <c r="D5" s="483"/>
      <c r="E5" s="483"/>
      <c r="F5" s="16"/>
    </row>
    <row r="6" spans="1:7" ht="28.5" customHeight="1">
      <c r="A6" s="496" t="s">
        <v>585</v>
      </c>
      <c r="B6" s="496"/>
      <c r="C6" s="499" t="s">
        <v>443</v>
      </c>
      <c r="D6" s="499"/>
      <c r="E6" s="499"/>
      <c r="F6" s="499"/>
      <c r="G6" s="499"/>
    </row>
    <row r="7" spans="1:7" ht="28.5" customHeight="1">
      <c r="A7" s="496" t="s">
        <v>240</v>
      </c>
      <c r="B7" s="496"/>
      <c r="C7" s="505" t="s">
        <v>589</v>
      </c>
      <c r="D7" s="505"/>
      <c r="E7" s="505"/>
      <c r="F7" s="505"/>
      <c r="G7" s="505"/>
    </row>
    <row r="8" spans="1:7" ht="28.5" customHeight="1">
      <c r="A8" s="496" t="s">
        <v>587</v>
      </c>
      <c r="B8" s="496"/>
      <c r="C8" s="499" t="s">
        <v>604</v>
      </c>
      <c r="D8" s="499"/>
      <c r="E8" s="499"/>
      <c r="F8" s="499"/>
      <c r="G8" s="499"/>
    </row>
    <row r="9" spans="1:7" s="109" customFormat="1" ht="24" customHeight="1">
      <c r="A9" s="506" t="s">
        <v>588</v>
      </c>
      <c r="B9" s="496"/>
      <c r="C9" s="499" t="str">
        <f>'BC TS DT nuoc ngoai'!C9:E9</f>
        <v>Ngày 06 tháng 05 năm 2025
06 May 2025</v>
      </c>
      <c r="D9" s="499"/>
      <c r="E9" s="107"/>
      <c r="F9" s="107"/>
      <c r="G9" s="108"/>
    </row>
    <row r="10" spans="1:7" ht="11.25" customHeight="1">
      <c r="A10" s="110"/>
      <c r="B10" s="110"/>
      <c r="C10" s="110"/>
      <c r="D10" s="110"/>
      <c r="E10" s="110"/>
      <c r="F10" s="110"/>
      <c r="G10" s="110"/>
    </row>
    <row r="11" spans="1:7" s="109" customFormat="1" ht="18.600000000000001" customHeight="1">
      <c r="A11" s="63" t="s">
        <v>478</v>
      </c>
      <c r="B11" s="63"/>
      <c r="C11" s="63"/>
      <c r="D11" s="63"/>
      <c r="E11" s="63"/>
      <c r="F11" s="63"/>
      <c r="G11" s="54"/>
    </row>
    <row r="12" spans="1:7" ht="60" customHeight="1">
      <c r="A12" s="501" t="s">
        <v>466</v>
      </c>
      <c r="B12" s="501" t="s">
        <v>479</v>
      </c>
      <c r="C12" s="503" t="s">
        <v>284</v>
      </c>
      <c r="D12" s="504"/>
      <c r="E12" s="503" t="s">
        <v>467</v>
      </c>
      <c r="F12" s="504"/>
      <c r="G12" s="508" t="s">
        <v>480</v>
      </c>
    </row>
    <row r="13" spans="1:7" ht="60" customHeight="1">
      <c r="A13" s="502"/>
      <c r="B13" s="502"/>
      <c r="C13" s="111" t="s">
        <v>452</v>
      </c>
      <c r="D13" s="111" t="s">
        <v>469</v>
      </c>
      <c r="E13" s="111" t="s">
        <v>452</v>
      </c>
      <c r="F13" s="111" t="s">
        <v>469</v>
      </c>
      <c r="G13" s="509"/>
    </row>
    <row r="14" spans="1:7" s="114" customFormat="1" ht="52.8">
      <c r="A14" s="112" t="s">
        <v>46</v>
      </c>
      <c r="B14" s="14" t="s">
        <v>481</v>
      </c>
      <c r="C14" s="113"/>
      <c r="D14" s="113"/>
      <c r="E14" s="113"/>
      <c r="F14" s="113"/>
      <c r="G14" s="113"/>
    </row>
    <row r="15" spans="1:7" s="114" customFormat="1" ht="26.4">
      <c r="A15" s="115">
        <v>1</v>
      </c>
      <c r="B15" s="13" t="s">
        <v>389</v>
      </c>
      <c r="C15" s="116"/>
      <c r="D15" s="116"/>
      <c r="E15" s="116"/>
      <c r="F15" s="116"/>
      <c r="G15" s="116"/>
    </row>
    <row r="16" spans="1:7" s="114" customFormat="1" ht="26.4">
      <c r="A16" s="115">
        <v>2</v>
      </c>
      <c r="B16" s="13" t="s">
        <v>482</v>
      </c>
      <c r="C16" s="116"/>
      <c r="D16" s="116"/>
      <c r="E16" s="116"/>
      <c r="F16" s="116"/>
      <c r="G16" s="116"/>
    </row>
    <row r="17" spans="1:7" s="114" customFormat="1" ht="26.4">
      <c r="A17" s="115">
        <v>3</v>
      </c>
      <c r="B17" s="13" t="s">
        <v>483</v>
      </c>
      <c r="C17" s="116"/>
      <c r="D17" s="116"/>
      <c r="E17" s="116"/>
      <c r="F17" s="116"/>
      <c r="G17" s="113"/>
    </row>
    <row r="18" spans="1:7" s="114" customFormat="1" ht="26.4">
      <c r="A18" s="112" t="s">
        <v>56</v>
      </c>
      <c r="B18" s="14" t="s">
        <v>484</v>
      </c>
      <c r="C18" s="113"/>
      <c r="D18" s="113"/>
      <c r="E18" s="113"/>
      <c r="F18" s="113"/>
      <c r="G18" s="113"/>
    </row>
    <row r="19" spans="1:7" s="114" customFormat="1" ht="26.4">
      <c r="A19" s="115">
        <v>1</v>
      </c>
      <c r="B19" s="13" t="s">
        <v>485</v>
      </c>
      <c r="C19" s="116"/>
      <c r="D19" s="116"/>
      <c r="E19" s="116"/>
      <c r="F19" s="116"/>
      <c r="G19" s="116"/>
    </row>
    <row r="20" spans="1:7" s="114" customFormat="1" ht="26.4">
      <c r="A20" s="115">
        <v>2</v>
      </c>
      <c r="B20" s="13" t="s">
        <v>401</v>
      </c>
      <c r="C20" s="116"/>
      <c r="D20" s="116"/>
      <c r="E20" s="116"/>
      <c r="F20" s="116"/>
      <c r="G20" s="116"/>
    </row>
    <row r="21" spans="1:7" s="114" customFormat="1" ht="52.8">
      <c r="A21" s="112" t="s">
        <v>133</v>
      </c>
      <c r="B21" s="14" t="s">
        <v>486</v>
      </c>
      <c r="C21" s="113"/>
      <c r="D21" s="113"/>
      <c r="E21" s="113"/>
      <c r="F21" s="113"/>
      <c r="G21" s="113"/>
    </row>
    <row r="22" spans="1:7" s="114" customFormat="1" ht="39.6">
      <c r="A22" s="112" t="s">
        <v>135</v>
      </c>
      <c r="B22" s="14" t="s">
        <v>487</v>
      </c>
      <c r="C22" s="113"/>
      <c r="D22" s="113"/>
      <c r="E22" s="113"/>
      <c r="F22" s="113"/>
      <c r="G22" s="113"/>
    </row>
    <row r="23" spans="1:7" s="114" customFormat="1" ht="26.4">
      <c r="A23" s="115">
        <v>1</v>
      </c>
      <c r="B23" s="13" t="s">
        <v>405</v>
      </c>
      <c r="C23" s="116"/>
      <c r="D23" s="116"/>
      <c r="E23" s="116"/>
      <c r="F23" s="116"/>
      <c r="G23" s="116"/>
    </row>
    <row r="24" spans="1:7" ht="26.4">
      <c r="A24" s="115">
        <v>2</v>
      </c>
      <c r="B24" s="13" t="s">
        <v>406</v>
      </c>
      <c r="C24" s="116"/>
      <c r="D24" s="116"/>
      <c r="E24" s="116"/>
      <c r="F24" s="116"/>
      <c r="G24" s="116"/>
    </row>
    <row r="25" spans="1:7">
      <c r="A25" s="500" t="s">
        <v>462</v>
      </c>
      <c r="B25" s="500"/>
      <c r="C25" s="500"/>
      <c r="D25" s="500"/>
      <c r="E25" s="500"/>
      <c r="F25" s="500"/>
      <c r="G25" s="500"/>
    </row>
    <row r="27" spans="1:7" ht="12.75" customHeight="1">
      <c r="A27" s="192" t="s">
        <v>629</v>
      </c>
      <c r="B27" s="117"/>
      <c r="C27" s="118"/>
      <c r="D27" s="118"/>
      <c r="E27" s="510" t="s">
        <v>630</v>
      </c>
      <c r="F27" s="510"/>
      <c r="G27" s="510"/>
    </row>
    <row r="28" spans="1:7">
      <c r="A28" s="36" t="s">
        <v>175</v>
      </c>
      <c r="B28" s="36"/>
      <c r="C28" s="120"/>
      <c r="D28" s="120"/>
      <c r="E28" s="120" t="s">
        <v>176</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477</v>
      </c>
      <c r="B39" s="38"/>
      <c r="C39" s="38"/>
      <c r="D39" s="106"/>
      <c r="E39" s="104" t="s">
        <v>463</v>
      </c>
      <c r="F39" s="38"/>
      <c r="G39" s="38"/>
    </row>
    <row r="40" spans="1:7">
      <c r="A40" s="11" t="s">
        <v>591</v>
      </c>
      <c r="B40" s="11"/>
      <c r="C40" s="63"/>
      <c r="D40" s="105"/>
      <c r="E40" s="105"/>
      <c r="F40" s="122"/>
      <c r="G40" s="122"/>
    </row>
    <row r="41" spans="1:7">
      <c r="A41" s="48" t="s">
        <v>488</v>
      </c>
      <c r="B41" s="36"/>
      <c r="C41" s="48"/>
      <c r="D41" s="48"/>
      <c r="E41" s="122"/>
      <c r="F41" s="122"/>
      <c r="G41" s="122"/>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A9:B9"/>
    <mergeCell ref="C9:D9"/>
    <mergeCell ref="C8:G8"/>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B22" zoomScaleSheetLayoutView="100" workbookViewId="0">
      <selection activeCell="F45" sqref="F45"/>
    </sheetView>
  </sheetViews>
  <sheetFormatPr defaultColWidth="9.109375" defaultRowHeight="13.2"/>
  <cols>
    <col min="1" max="1" width="9.109375" style="48"/>
    <col min="2" max="2" width="27.44140625" style="48" customWidth="1"/>
    <col min="3" max="3" width="12.5546875" style="48" customWidth="1"/>
    <col min="4" max="7" width="13.33203125" style="48" customWidth="1"/>
    <col min="8" max="8" width="23.33203125" style="60" customWidth="1"/>
    <col min="9" max="9" width="14.88671875" style="99" bestFit="1" customWidth="1"/>
    <col min="10" max="13" width="21.109375" style="48" customWidth="1"/>
    <col min="14" max="14" width="13.44140625" style="48" bestFit="1" customWidth="1"/>
    <col min="15" max="15" width="8" style="48" bestFit="1" customWidth="1"/>
    <col min="16" max="20" width="9.109375" style="48"/>
    <col min="21" max="21" width="12" style="48" bestFit="1" customWidth="1"/>
    <col min="22" max="22" width="13.44140625" style="48" bestFit="1" customWidth="1"/>
    <col min="23" max="16384" width="9.109375" style="48"/>
  </cols>
  <sheetData>
    <row r="1" spans="1:13" ht="29.25" customHeight="1">
      <c r="A1" s="494" t="s">
        <v>506</v>
      </c>
      <c r="B1" s="494"/>
      <c r="C1" s="494"/>
      <c r="D1" s="494"/>
      <c r="E1" s="494"/>
      <c r="F1" s="494"/>
      <c r="G1" s="494"/>
      <c r="H1" s="494"/>
      <c r="I1" s="46"/>
      <c r="J1" s="47"/>
      <c r="K1" s="47"/>
      <c r="L1" s="47"/>
      <c r="M1" s="47"/>
    </row>
    <row r="2" spans="1:13" ht="43.2" customHeight="1">
      <c r="A2" s="495" t="s">
        <v>638</v>
      </c>
      <c r="B2" s="495"/>
      <c r="C2" s="495"/>
      <c r="D2" s="495"/>
      <c r="E2" s="495"/>
      <c r="F2" s="495"/>
      <c r="G2" s="495"/>
      <c r="H2" s="495"/>
      <c r="I2" s="49"/>
      <c r="J2" s="50"/>
      <c r="K2" s="50"/>
      <c r="L2" s="50"/>
      <c r="M2" s="50"/>
    </row>
    <row r="3" spans="1:13" ht="37.200000000000003" customHeight="1">
      <c r="A3" s="481" t="s">
        <v>464</v>
      </c>
      <c r="B3" s="481"/>
      <c r="C3" s="481"/>
      <c r="D3" s="481"/>
      <c r="E3" s="481"/>
      <c r="F3" s="481"/>
      <c r="G3" s="481"/>
      <c r="H3" s="481"/>
      <c r="I3" s="51"/>
      <c r="J3" s="52"/>
      <c r="K3" s="52"/>
      <c r="L3" s="52"/>
      <c r="M3" s="52"/>
    </row>
    <row r="4" spans="1:13" ht="14.25" customHeight="1">
      <c r="A4" s="482" t="str">
        <f>'ngay thang'!B12</f>
        <v>Tại ngày 30 tháng 04 năm 2025/ As at 30 Apr 2025</v>
      </c>
      <c r="B4" s="483"/>
      <c r="C4" s="483"/>
      <c r="D4" s="483"/>
      <c r="E4" s="483"/>
      <c r="F4" s="483"/>
      <c r="G4" s="483"/>
      <c r="H4" s="483"/>
      <c r="I4" s="53"/>
      <c r="J4" s="16"/>
      <c r="K4" s="16"/>
      <c r="L4" s="16"/>
      <c r="M4" s="16"/>
    </row>
    <row r="5" spans="1:13" ht="13.5" customHeight="1">
      <c r="A5" s="16"/>
      <c r="B5" s="16"/>
      <c r="C5" s="16"/>
      <c r="D5" s="16"/>
      <c r="E5" s="16"/>
      <c r="F5" s="16"/>
      <c r="G5" s="16"/>
      <c r="H5" s="54"/>
      <c r="I5" s="53"/>
      <c r="J5" s="16"/>
      <c r="K5" s="16"/>
      <c r="L5" s="16"/>
      <c r="M5" s="16"/>
    </row>
    <row r="6" spans="1:13" ht="31.5" customHeight="1">
      <c r="A6" s="496" t="s">
        <v>585</v>
      </c>
      <c r="B6" s="496"/>
      <c r="C6" s="499" t="s">
        <v>443</v>
      </c>
      <c r="D6" s="499"/>
      <c r="E6" s="499"/>
      <c r="F6" s="499"/>
      <c r="G6" s="499"/>
      <c r="H6" s="499"/>
      <c r="I6" s="55"/>
      <c r="J6" s="56"/>
      <c r="K6" s="56"/>
      <c r="L6" s="56"/>
      <c r="M6" s="56"/>
    </row>
    <row r="7" spans="1:13" ht="31.5" customHeight="1">
      <c r="A7" s="496" t="s">
        <v>240</v>
      </c>
      <c r="B7" s="496"/>
      <c r="C7" s="505" t="s">
        <v>586</v>
      </c>
      <c r="D7" s="505"/>
      <c r="E7" s="505"/>
      <c r="F7" s="505"/>
      <c r="G7" s="505"/>
      <c r="H7" s="505"/>
      <c r="I7" s="57"/>
      <c r="J7" s="58"/>
      <c r="K7" s="58"/>
      <c r="L7" s="58"/>
      <c r="M7" s="58"/>
    </row>
    <row r="8" spans="1:13" ht="31.5" customHeight="1">
      <c r="A8" s="496" t="s">
        <v>587</v>
      </c>
      <c r="B8" s="496"/>
      <c r="C8" s="499" t="s">
        <v>604</v>
      </c>
      <c r="D8" s="499"/>
      <c r="E8" s="499"/>
      <c r="F8" s="499"/>
      <c r="G8" s="499"/>
      <c r="H8" s="499"/>
      <c r="I8" s="55"/>
      <c r="J8" s="56"/>
      <c r="K8" s="56"/>
      <c r="L8" s="56"/>
      <c r="M8" s="56"/>
    </row>
    <row r="9" spans="1:13" ht="24.75" customHeight="1">
      <c r="A9" s="506" t="s">
        <v>588</v>
      </c>
      <c r="B9" s="496"/>
      <c r="C9" s="499" t="str">
        <f>'BCKetQuaHoatDong DT nuoc ngoai'!C9:D9</f>
        <v>Ngày 06 tháng 05 năm 2025
06 May 2025</v>
      </c>
      <c r="D9" s="499"/>
      <c r="E9" s="499"/>
      <c r="F9" s="499"/>
      <c r="G9" s="499"/>
      <c r="H9" s="499"/>
      <c r="I9" s="59"/>
      <c r="J9" s="59"/>
      <c r="K9" s="59"/>
      <c r="L9" s="59"/>
      <c r="M9" s="59"/>
    </row>
    <row r="10" spans="1:13" ht="9" customHeight="1">
      <c r="I10" s="61"/>
      <c r="J10" s="62"/>
      <c r="K10" s="62"/>
      <c r="L10" s="62"/>
      <c r="M10" s="62"/>
    </row>
    <row r="11" spans="1:13" ht="17.399999999999999" customHeight="1">
      <c r="A11" s="63" t="s">
        <v>489</v>
      </c>
      <c r="B11" s="63"/>
      <c r="C11" s="63"/>
      <c r="D11" s="63"/>
      <c r="E11" s="63"/>
      <c r="F11" s="63"/>
      <c r="G11" s="63"/>
      <c r="H11" s="54" t="s">
        <v>490</v>
      </c>
      <c r="I11" s="64"/>
      <c r="J11" s="65"/>
      <c r="K11" s="65"/>
      <c r="L11" s="65"/>
      <c r="M11" s="65"/>
    </row>
    <row r="12" spans="1:13" ht="59.25" customHeight="1">
      <c r="A12" s="501" t="s">
        <v>491</v>
      </c>
      <c r="B12" s="501" t="s">
        <v>492</v>
      </c>
      <c r="C12" s="501" t="s">
        <v>493</v>
      </c>
      <c r="D12" s="512" t="s">
        <v>494</v>
      </c>
      <c r="E12" s="513"/>
      <c r="F12" s="512" t="s">
        <v>495</v>
      </c>
      <c r="G12" s="513"/>
      <c r="H12" s="501" t="s">
        <v>496</v>
      </c>
      <c r="I12" s="66"/>
      <c r="J12" s="67"/>
      <c r="K12" s="67"/>
      <c r="L12" s="67"/>
      <c r="M12" s="67"/>
    </row>
    <row r="13" spans="1:13" ht="30" customHeight="1">
      <c r="A13" s="502"/>
      <c r="B13" s="502"/>
      <c r="C13" s="502"/>
      <c r="D13" s="31" t="s">
        <v>452</v>
      </c>
      <c r="E13" s="32" t="s">
        <v>469</v>
      </c>
      <c r="F13" s="31" t="s">
        <v>452</v>
      </c>
      <c r="G13" s="32" t="s">
        <v>469</v>
      </c>
      <c r="H13" s="502"/>
      <c r="I13" s="66"/>
      <c r="J13" s="67"/>
      <c r="K13" s="67"/>
      <c r="L13" s="67"/>
      <c r="M13" s="67"/>
    </row>
    <row r="14" spans="1:13" ht="39" customHeight="1">
      <c r="A14" s="33" t="s">
        <v>46</v>
      </c>
      <c r="B14" s="34" t="s">
        <v>497</v>
      </c>
      <c r="C14" s="33"/>
      <c r="D14" s="31"/>
      <c r="E14" s="32"/>
      <c r="F14" s="32"/>
      <c r="G14" s="32"/>
      <c r="H14" s="349"/>
      <c r="I14" s="66"/>
      <c r="J14" s="67"/>
      <c r="K14" s="67"/>
      <c r="L14" s="67"/>
      <c r="M14" s="67"/>
    </row>
    <row r="15" spans="1:13" ht="19.5" customHeight="1">
      <c r="A15" s="33">
        <v>1</v>
      </c>
      <c r="B15" s="33"/>
      <c r="C15" s="33"/>
      <c r="D15" s="31"/>
      <c r="E15" s="32"/>
      <c r="F15" s="32"/>
      <c r="G15" s="32"/>
      <c r="H15" s="349"/>
      <c r="I15" s="66"/>
      <c r="J15" s="67"/>
      <c r="K15" s="67"/>
      <c r="L15" s="67"/>
      <c r="M15" s="67"/>
    </row>
    <row r="16" spans="1:13" ht="33" customHeight="1">
      <c r="A16" s="33"/>
      <c r="B16" s="34" t="s">
        <v>419</v>
      </c>
      <c r="C16" s="33"/>
      <c r="D16" s="31"/>
      <c r="E16" s="32"/>
      <c r="F16" s="32"/>
      <c r="G16" s="32"/>
      <c r="H16" s="349"/>
      <c r="I16" s="66"/>
      <c r="J16" s="67"/>
      <c r="K16" s="67"/>
      <c r="L16" s="67"/>
      <c r="M16" s="67"/>
    </row>
    <row r="17" spans="1:13" ht="28.5" customHeight="1">
      <c r="A17" s="33" t="s">
        <v>56</v>
      </c>
      <c r="B17" s="34" t="s">
        <v>498</v>
      </c>
      <c r="C17" s="33"/>
      <c r="D17" s="31"/>
      <c r="E17" s="32"/>
      <c r="F17" s="32"/>
      <c r="G17" s="32"/>
      <c r="H17" s="349"/>
      <c r="I17" s="66"/>
      <c r="J17" s="67"/>
      <c r="K17" s="67"/>
      <c r="L17" s="67"/>
      <c r="M17" s="67"/>
    </row>
    <row r="18" spans="1:13" ht="19.5" customHeight="1">
      <c r="A18" s="33">
        <v>1</v>
      </c>
      <c r="B18" s="34"/>
      <c r="C18" s="33"/>
      <c r="D18" s="31"/>
      <c r="E18" s="32"/>
      <c r="F18" s="32"/>
      <c r="G18" s="32"/>
      <c r="H18" s="349"/>
      <c r="I18" s="66"/>
      <c r="J18" s="67"/>
      <c r="K18" s="67"/>
      <c r="L18" s="67"/>
      <c r="M18" s="67"/>
    </row>
    <row r="19" spans="1:13" ht="34.5" customHeight="1">
      <c r="A19" s="33"/>
      <c r="B19" s="34" t="s">
        <v>419</v>
      </c>
      <c r="C19" s="33"/>
      <c r="D19" s="31"/>
      <c r="E19" s="32"/>
      <c r="F19" s="32"/>
      <c r="G19" s="32"/>
      <c r="H19" s="349"/>
      <c r="I19" s="66"/>
      <c r="J19" s="67"/>
      <c r="K19" s="67"/>
      <c r="L19" s="67"/>
      <c r="M19" s="67"/>
    </row>
    <row r="20" spans="1:13" ht="30" customHeight="1">
      <c r="A20" s="68" t="s">
        <v>133</v>
      </c>
      <c r="B20" s="69" t="s">
        <v>499</v>
      </c>
      <c r="C20" s="70"/>
      <c r="D20" s="69"/>
      <c r="E20" s="71"/>
      <c r="F20" s="72"/>
      <c r="G20" s="72"/>
      <c r="H20" s="350"/>
      <c r="I20" s="35"/>
      <c r="J20" s="35"/>
      <c r="K20" s="73"/>
      <c r="L20" s="73"/>
      <c r="M20" s="73"/>
    </row>
    <row r="21" spans="1:13" ht="30" customHeight="1">
      <c r="A21" s="68">
        <v>1</v>
      </c>
      <c r="B21" s="69"/>
      <c r="C21" s="70"/>
      <c r="D21" s="69"/>
      <c r="E21" s="71"/>
      <c r="F21" s="72"/>
      <c r="G21" s="72"/>
      <c r="H21" s="350"/>
      <c r="I21" s="35"/>
      <c r="J21" s="35"/>
      <c r="K21" s="73"/>
      <c r="L21" s="73"/>
      <c r="M21" s="73"/>
    </row>
    <row r="22" spans="1:13" s="78" customFormat="1" ht="26.4">
      <c r="A22" s="74"/>
      <c r="B22" s="69" t="s">
        <v>419</v>
      </c>
      <c r="C22" s="70"/>
      <c r="D22" s="75"/>
      <c r="E22" s="76"/>
      <c r="F22" s="77"/>
      <c r="G22" s="77"/>
      <c r="H22" s="350"/>
    </row>
    <row r="23" spans="1:13" s="80" customFormat="1" ht="26.4">
      <c r="A23" s="68" t="s">
        <v>258</v>
      </c>
      <c r="B23" s="69" t="s">
        <v>500</v>
      </c>
      <c r="C23" s="70"/>
      <c r="D23" s="75"/>
      <c r="E23" s="76"/>
      <c r="F23" s="79"/>
      <c r="G23" s="79"/>
      <c r="H23" s="351"/>
    </row>
    <row r="24" spans="1:13" s="80" customFormat="1" ht="14.4">
      <c r="A24" s="68">
        <v>1</v>
      </c>
      <c r="B24" s="69"/>
      <c r="C24" s="70"/>
      <c r="D24" s="75"/>
      <c r="E24" s="76"/>
      <c r="F24" s="79"/>
      <c r="G24" s="79"/>
      <c r="H24" s="351"/>
    </row>
    <row r="25" spans="1:13" s="80" customFormat="1" ht="26.4">
      <c r="A25" s="74"/>
      <c r="B25" s="69" t="s">
        <v>419</v>
      </c>
      <c r="C25" s="81"/>
      <c r="D25" s="81"/>
      <c r="E25" s="82"/>
      <c r="F25" s="82"/>
      <c r="G25" s="82"/>
      <c r="H25" s="351"/>
    </row>
    <row r="26" spans="1:13" s="80" customFormat="1" ht="26.4">
      <c r="A26" s="68" t="s">
        <v>139</v>
      </c>
      <c r="B26" s="69" t="s">
        <v>501</v>
      </c>
      <c r="C26" s="75"/>
      <c r="D26" s="75"/>
      <c r="E26" s="76"/>
      <c r="F26" s="76"/>
      <c r="G26" s="76"/>
      <c r="H26" s="351"/>
    </row>
    <row r="27" spans="1:13" s="80" customFormat="1" ht="14.4">
      <c r="A27" s="68">
        <v>1</v>
      </c>
      <c r="B27" s="74"/>
      <c r="C27" s="83"/>
      <c r="D27" s="83"/>
      <c r="E27" s="84"/>
      <c r="F27" s="85"/>
      <c r="G27" s="85"/>
      <c r="H27" s="352"/>
    </row>
    <row r="28" spans="1:13" s="87" customFormat="1" ht="26.4">
      <c r="A28" s="74"/>
      <c r="B28" s="69" t="s">
        <v>419</v>
      </c>
      <c r="C28" s="86"/>
      <c r="D28" s="75"/>
      <c r="E28" s="76"/>
      <c r="F28" s="77"/>
      <c r="G28" s="77"/>
      <c r="H28" s="353"/>
    </row>
    <row r="29" spans="1:13" s="78" customFormat="1" ht="26.4">
      <c r="A29" s="68" t="s">
        <v>67</v>
      </c>
      <c r="B29" s="69" t="s">
        <v>502</v>
      </c>
      <c r="C29" s="70"/>
      <c r="D29" s="75"/>
      <c r="E29" s="76"/>
      <c r="F29" s="79"/>
      <c r="G29" s="79"/>
      <c r="H29" s="351"/>
    </row>
    <row r="30" spans="1:13" s="78" customFormat="1" ht="14.4">
      <c r="A30" s="68">
        <v>1</v>
      </c>
      <c r="B30" s="74"/>
      <c r="C30" s="88"/>
      <c r="D30" s="88"/>
      <c r="E30" s="89"/>
      <c r="F30" s="90"/>
      <c r="G30" s="90"/>
      <c r="H30" s="354"/>
    </row>
    <row r="31" spans="1:13" s="87" customFormat="1" ht="26.4">
      <c r="A31" s="69"/>
      <c r="B31" s="69" t="s">
        <v>419</v>
      </c>
      <c r="C31" s="75"/>
      <c r="D31" s="75"/>
      <c r="E31" s="76"/>
      <c r="F31" s="77"/>
      <c r="G31" s="77"/>
      <c r="H31" s="353"/>
    </row>
    <row r="32" spans="1:13" s="78" customFormat="1" ht="26.4">
      <c r="A32" s="68" t="s">
        <v>142</v>
      </c>
      <c r="B32" s="69" t="s">
        <v>503</v>
      </c>
      <c r="C32" s="86"/>
      <c r="D32" s="75"/>
      <c r="E32" s="76"/>
      <c r="F32" s="82"/>
      <c r="G32" s="82"/>
      <c r="H32" s="353"/>
      <c r="I32" s="91"/>
    </row>
    <row r="33" spans="1:13">
      <c r="A33" s="92"/>
      <c r="B33" s="92"/>
      <c r="C33" s="93"/>
      <c r="D33" s="94"/>
      <c r="E33" s="95"/>
      <c r="F33" s="96"/>
      <c r="G33" s="96"/>
      <c r="H33" s="355"/>
      <c r="I33" s="97"/>
      <c r="J33" s="98"/>
      <c r="K33" s="98"/>
      <c r="L33" s="98"/>
      <c r="M33" s="98"/>
    </row>
    <row r="34" spans="1:13">
      <c r="A34" s="500" t="s">
        <v>462</v>
      </c>
      <c r="B34" s="500"/>
      <c r="C34" s="500"/>
      <c r="D34" s="500"/>
      <c r="E34" s="500"/>
      <c r="F34" s="500"/>
      <c r="G34" s="500"/>
    </row>
    <row r="36" spans="1:13" ht="12.75" customHeight="1">
      <c r="A36" s="192" t="s">
        <v>629</v>
      </c>
      <c r="B36" s="100"/>
      <c r="F36" s="491" t="s">
        <v>630</v>
      </c>
      <c r="G36" s="491"/>
      <c r="H36" s="491"/>
      <c r="I36" s="43"/>
      <c r="J36" s="43"/>
      <c r="K36" s="43"/>
      <c r="L36" s="43"/>
      <c r="M36" s="43"/>
    </row>
    <row r="37" spans="1:13">
      <c r="A37" s="36" t="s">
        <v>175</v>
      </c>
      <c r="B37" s="37"/>
      <c r="F37" s="511" t="s">
        <v>176</v>
      </c>
      <c r="G37" s="511"/>
      <c r="H37" s="511"/>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477</v>
      </c>
      <c r="B49" s="38"/>
      <c r="C49" s="103"/>
      <c r="D49" s="39"/>
      <c r="E49" s="493" t="s">
        <v>504</v>
      </c>
      <c r="F49" s="493"/>
      <c r="G49" s="493"/>
      <c r="H49" s="493"/>
      <c r="I49" s="41"/>
      <c r="J49" s="40"/>
      <c r="K49" s="40"/>
      <c r="L49" s="40"/>
      <c r="M49" s="40"/>
    </row>
    <row r="50" spans="1:13">
      <c r="A50" s="11" t="s">
        <v>591</v>
      </c>
      <c r="B50" s="11"/>
      <c r="D50" s="42"/>
      <c r="E50" s="42"/>
      <c r="F50" s="105"/>
      <c r="G50" s="105"/>
      <c r="H50" s="42"/>
      <c r="I50" s="43"/>
      <c r="J50" s="42"/>
      <c r="K50" s="42"/>
      <c r="L50" s="42"/>
      <c r="M50" s="42"/>
    </row>
    <row r="51" spans="1:13">
      <c r="A51" s="36" t="s">
        <v>236</v>
      </c>
      <c r="B51" s="36"/>
      <c r="D51" s="44"/>
      <c r="E51" s="44"/>
      <c r="F51" s="45"/>
      <c r="G51" s="45"/>
      <c r="H51" s="42"/>
      <c r="I51" s="43"/>
      <c r="J51" s="42"/>
      <c r="K51" s="42"/>
      <c r="L51" s="42"/>
      <c r="M51" s="42"/>
    </row>
  </sheetData>
  <mergeCells count="22">
    <mergeCell ref="H12:H13"/>
    <mergeCell ref="A12:A13"/>
    <mergeCell ref="B12:B13"/>
    <mergeCell ref="C12:C13"/>
    <mergeCell ref="D12:E12"/>
    <mergeCell ref="F12:G1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D21" sqref="D21"/>
    </sheetView>
  </sheetViews>
  <sheetFormatPr defaultColWidth="9.109375" defaultRowHeight="13.8"/>
  <cols>
    <col min="1" max="1" width="7.88671875" style="167" customWidth="1"/>
    <col min="2" max="2" width="15.6640625" style="167" customWidth="1"/>
    <col min="3" max="3" width="33.88671875" style="167" customWidth="1"/>
    <col min="4" max="4" width="32" style="167" customWidth="1"/>
    <col min="5" max="9" width="9.109375" style="167"/>
    <col min="10" max="14" width="9.109375" style="189"/>
    <col min="15" max="16384" width="9.109375" style="167"/>
  </cols>
  <sheetData>
    <row r="2" spans="1:12" ht="17.399999999999999">
      <c r="B2" s="168" t="s">
        <v>550</v>
      </c>
    </row>
    <row r="3" spans="1:12" ht="18">
      <c r="B3" s="169" t="s">
        <v>539</v>
      </c>
    </row>
    <row r="4" spans="1:12" ht="18">
      <c r="B4" s="170"/>
      <c r="C4" s="171" t="s">
        <v>540</v>
      </c>
      <c r="D4" s="172" t="s">
        <v>541</v>
      </c>
    </row>
    <row r="5" spans="1:12" ht="18">
      <c r="B5" s="170"/>
      <c r="C5" s="173" t="s">
        <v>542</v>
      </c>
      <c r="D5" s="174" t="s">
        <v>543</v>
      </c>
    </row>
    <row r="6" spans="1:12" ht="18">
      <c r="B6" s="170"/>
      <c r="C6" s="171" t="s">
        <v>544</v>
      </c>
      <c r="D6" s="172">
        <v>4</v>
      </c>
      <c r="J6" s="189" t="s">
        <v>541</v>
      </c>
    </row>
    <row r="7" spans="1:12" ht="18">
      <c r="B7" s="170"/>
      <c r="C7" s="173" t="s">
        <v>545</v>
      </c>
      <c r="D7" s="175"/>
    </row>
    <row r="8" spans="1:12" ht="18">
      <c r="B8" s="170"/>
      <c r="C8" s="171" t="s">
        <v>546</v>
      </c>
      <c r="D8" s="172">
        <v>2025</v>
      </c>
      <c r="J8" s="189" t="s">
        <v>547</v>
      </c>
    </row>
    <row r="9" spans="1:12" ht="18">
      <c r="B9" s="170"/>
      <c r="C9" s="176" t="s">
        <v>548</v>
      </c>
      <c r="D9" s="177">
        <f>D8</f>
        <v>2025</v>
      </c>
      <c r="J9" s="189" t="s">
        <v>549</v>
      </c>
    </row>
    <row r="10" spans="1:12" ht="18">
      <c r="B10" s="170"/>
      <c r="C10" s="176"/>
      <c r="D10" s="177"/>
    </row>
    <row r="11" spans="1:12" ht="34.5" customHeight="1">
      <c r="A11" s="431" t="s">
        <v>243</v>
      </c>
      <c r="B11" s="431"/>
      <c r="C11" s="431" t="s">
        <v>604</v>
      </c>
      <c r="D11" s="431"/>
      <c r="E11" s="431"/>
      <c r="F11" s="431"/>
    </row>
    <row r="12" spans="1:12" ht="26.25" customHeight="1">
      <c r="A12" s="431" t="s">
        <v>241</v>
      </c>
      <c r="B12" s="431"/>
      <c r="C12" s="431" t="s">
        <v>443</v>
      </c>
      <c r="D12" s="431"/>
      <c r="E12" s="431"/>
      <c r="F12" s="431"/>
    </row>
    <row r="13" spans="1:12" ht="48" customHeight="1">
      <c r="A13" s="430" t="s">
        <v>240</v>
      </c>
      <c r="B13" s="430"/>
      <c r="C13" s="430" t="s">
        <v>242</v>
      </c>
      <c r="D13" s="430"/>
      <c r="E13" s="430"/>
      <c r="F13" s="430"/>
      <c r="J13" s="189">
        <v>1</v>
      </c>
      <c r="K13" s="189" t="s">
        <v>46</v>
      </c>
    </row>
    <row r="14" spans="1:12" ht="34.5" customHeight="1">
      <c r="A14" s="430" t="s">
        <v>244</v>
      </c>
      <c r="B14" s="430"/>
      <c r="C14" s="363">
        <v>45783</v>
      </c>
      <c r="D14" s="362"/>
      <c r="E14" s="362"/>
      <c r="F14" s="362"/>
    </row>
    <row r="15" spans="1:12">
      <c r="B15" s="178"/>
      <c r="J15" s="189">
        <v>4</v>
      </c>
      <c r="K15" s="189" t="s">
        <v>135</v>
      </c>
    </row>
    <row r="16" spans="1:12">
      <c r="D16" s="178" t="s">
        <v>551</v>
      </c>
      <c r="J16" s="189">
        <v>5</v>
      </c>
      <c r="K16" s="190"/>
      <c r="L16" s="190"/>
    </row>
    <row r="17" spans="2:12">
      <c r="D17" s="178" t="s">
        <v>552</v>
      </c>
      <c r="K17" s="190"/>
      <c r="L17" s="190"/>
    </row>
    <row r="18" spans="2:12" ht="14.4">
      <c r="B18" s="179" t="s">
        <v>594</v>
      </c>
      <c r="C18" s="179" t="s">
        <v>595</v>
      </c>
      <c r="D18" s="179" t="s">
        <v>596</v>
      </c>
      <c r="J18" s="189">
        <v>6</v>
      </c>
      <c r="K18" s="190"/>
      <c r="L18" s="190"/>
    </row>
    <row r="19" spans="2:12" ht="27.6">
      <c r="B19" s="180">
        <v>1</v>
      </c>
      <c r="C19" s="181" t="s">
        <v>597</v>
      </c>
      <c r="D19" s="182" t="s">
        <v>558</v>
      </c>
      <c r="K19" s="190"/>
      <c r="L19" s="190"/>
    </row>
    <row r="20" spans="2:12" ht="27.6">
      <c r="B20" s="180">
        <v>2</v>
      </c>
      <c r="C20" s="181" t="s">
        <v>598</v>
      </c>
      <c r="D20" s="182" t="s">
        <v>559</v>
      </c>
      <c r="K20" s="190"/>
      <c r="L20" s="190"/>
    </row>
    <row r="21" spans="2:12" ht="54.75" customHeight="1">
      <c r="B21" s="180" t="s">
        <v>78</v>
      </c>
      <c r="C21" s="181" t="s">
        <v>562</v>
      </c>
      <c r="D21" s="182"/>
      <c r="K21" s="190"/>
      <c r="L21" s="190"/>
    </row>
    <row r="22" spans="2:12" ht="27.6">
      <c r="B22" s="180">
        <v>3</v>
      </c>
      <c r="C22" s="183" t="s">
        <v>599</v>
      </c>
      <c r="D22" s="182" t="s">
        <v>554</v>
      </c>
      <c r="J22" s="189">
        <v>7</v>
      </c>
      <c r="K22" s="190"/>
      <c r="L22" s="190"/>
    </row>
    <row r="23" spans="2:12" ht="27.6">
      <c r="B23" s="180">
        <v>4</v>
      </c>
      <c r="C23" s="183" t="s">
        <v>600</v>
      </c>
      <c r="D23" s="182" t="s">
        <v>553</v>
      </c>
      <c r="J23" s="189">
        <v>8</v>
      </c>
      <c r="K23" s="190"/>
      <c r="L23" s="190"/>
    </row>
    <row r="24" spans="2:12" ht="27.6">
      <c r="B24" s="180">
        <v>5</v>
      </c>
      <c r="C24" s="183" t="s">
        <v>601</v>
      </c>
      <c r="D24" s="182" t="s">
        <v>555</v>
      </c>
      <c r="J24" s="189">
        <v>9</v>
      </c>
      <c r="K24" s="190"/>
      <c r="L24" s="190"/>
    </row>
    <row r="25" spans="2:12" ht="55.2">
      <c r="B25" s="180">
        <v>6</v>
      </c>
      <c r="C25" s="183" t="s">
        <v>602</v>
      </c>
      <c r="D25" s="182" t="s">
        <v>556</v>
      </c>
      <c r="J25" s="189">
        <v>10</v>
      </c>
      <c r="K25" s="190"/>
      <c r="L25" s="190"/>
    </row>
    <row r="26" spans="2:12" ht="14.4">
      <c r="B26" s="180">
        <v>7</v>
      </c>
      <c r="C26" s="183" t="s">
        <v>603</v>
      </c>
      <c r="D26" s="182" t="s">
        <v>557</v>
      </c>
      <c r="J26" s="189">
        <v>11</v>
      </c>
      <c r="K26" s="190"/>
      <c r="L26" s="190"/>
    </row>
    <row r="27" spans="2:12" ht="55.2">
      <c r="B27" s="180">
        <v>8</v>
      </c>
      <c r="C27" s="183" t="s">
        <v>602</v>
      </c>
      <c r="D27" s="182" t="s">
        <v>556</v>
      </c>
    </row>
    <row r="28" spans="2:12" ht="87" customHeight="1">
      <c r="B28" s="180" t="s">
        <v>86</v>
      </c>
      <c r="C28" s="181" t="s">
        <v>560</v>
      </c>
      <c r="D28" s="184" t="s">
        <v>561</v>
      </c>
    </row>
    <row r="31" spans="2:12" ht="28.5" customHeight="1">
      <c r="B31" s="185"/>
      <c r="D31" s="185"/>
    </row>
    <row r="32" spans="2:12">
      <c r="B32" s="186"/>
      <c r="D32" s="186"/>
    </row>
    <row r="33" spans="2:4" ht="14.4">
      <c r="B33" s="187"/>
      <c r="D33" s="187"/>
    </row>
    <row r="34" spans="2:4" ht="14.4">
      <c r="B34" s="187"/>
      <c r="D34" s="187"/>
    </row>
    <row r="35" spans="2:4">
      <c r="B35" s="188"/>
      <c r="D35" s="178"/>
    </row>
    <row r="36" spans="2:4">
      <c r="B36" s="188"/>
      <c r="D36" s="188"/>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A20" sqref="A20"/>
    </sheetView>
  </sheetViews>
  <sheetFormatPr defaultColWidth="9.109375" defaultRowHeight="13.2"/>
  <cols>
    <col min="1" max="1" width="49.33203125" style="213" customWidth="1"/>
    <col min="2" max="2" width="14.33203125" style="213" customWidth="1"/>
    <col min="3" max="3" width="9.109375" style="213"/>
    <col min="4" max="5" width="19.109375" style="226" customWidth="1"/>
    <col min="6" max="7" width="19.109375" style="365" customWidth="1"/>
    <col min="8" max="8" width="19.6640625" style="213" customWidth="1"/>
    <col min="9" max="9" width="14.6640625" style="213" bestFit="1" customWidth="1"/>
    <col min="10" max="10" width="14.6640625" style="213" customWidth="1"/>
    <col min="11" max="12" width="12.88671875" style="213" customWidth="1"/>
    <col min="13" max="13" width="17.5546875" style="213" customWidth="1"/>
    <col min="14" max="14" width="17.5546875" style="213" bestFit="1" customWidth="1"/>
    <col min="15" max="15" width="21.109375" style="213" customWidth="1"/>
    <col min="16" max="16" width="13.44140625" style="213" bestFit="1" customWidth="1"/>
    <col min="17" max="16384" width="9.109375" style="213"/>
  </cols>
  <sheetData>
    <row r="1" spans="1:19" ht="27.75" customHeight="1">
      <c r="A1" s="432" t="s">
        <v>232</v>
      </c>
      <c r="B1" s="432"/>
      <c r="C1" s="432"/>
      <c r="D1" s="432"/>
      <c r="E1" s="432"/>
      <c r="F1" s="432"/>
      <c r="G1" s="432"/>
    </row>
    <row r="2" spans="1:19" ht="26.25" customHeight="1">
      <c r="A2" s="433" t="s">
        <v>514</v>
      </c>
      <c r="B2" s="433"/>
      <c r="C2" s="433"/>
      <c r="D2" s="433"/>
      <c r="E2" s="433"/>
      <c r="F2" s="433"/>
      <c r="G2" s="433"/>
    </row>
    <row r="3" spans="1:19">
      <c r="A3" s="434" t="s">
        <v>171</v>
      </c>
      <c r="B3" s="434"/>
      <c r="C3" s="434"/>
      <c r="D3" s="434"/>
      <c r="E3" s="434"/>
      <c r="F3" s="434"/>
      <c r="G3" s="434"/>
    </row>
    <row r="4" spans="1:19" ht="18.75" customHeight="1">
      <c r="A4" s="434"/>
      <c r="B4" s="434"/>
      <c r="C4" s="434"/>
      <c r="D4" s="434"/>
      <c r="E4" s="434"/>
      <c r="F4" s="434"/>
      <c r="G4" s="434"/>
    </row>
    <row r="5" spans="1:19">
      <c r="A5" s="435" t="s">
        <v>647</v>
      </c>
      <c r="B5" s="435"/>
      <c r="C5" s="435"/>
      <c r="D5" s="435"/>
      <c r="E5" s="435"/>
      <c r="F5" s="435"/>
      <c r="G5" s="435"/>
    </row>
    <row r="6" spans="1:19">
      <c r="A6" s="359"/>
      <c r="B6" s="359"/>
      <c r="C6" s="359"/>
      <c r="D6" s="359"/>
      <c r="E6" s="359"/>
      <c r="F6" s="364"/>
    </row>
    <row r="7" spans="1:19" ht="30" customHeight="1">
      <c r="A7" s="358" t="s">
        <v>605</v>
      </c>
      <c r="B7" s="437" t="s">
        <v>606</v>
      </c>
      <c r="C7" s="437"/>
      <c r="D7" s="437"/>
      <c r="E7" s="437"/>
      <c r="F7" s="437"/>
      <c r="G7" s="437"/>
    </row>
    <row r="8" spans="1:19" ht="30" customHeight="1">
      <c r="A8" s="357" t="s">
        <v>607</v>
      </c>
      <c r="B8" s="436" t="s">
        <v>608</v>
      </c>
      <c r="C8" s="436"/>
      <c r="D8" s="436"/>
      <c r="E8" s="436"/>
      <c r="F8" s="436"/>
      <c r="G8" s="436"/>
    </row>
    <row r="9" spans="1:19" ht="30" customHeight="1">
      <c r="A9" s="358" t="s">
        <v>609</v>
      </c>
      <c r="B9" s="437" t="s">
        <v>610</v>
      </c>
      <c r="C9" s="437"/>
      <c r="D9" s="437"/>
      <c r="E9" s="437"/>
      <c r="F9" s="437"/>
      <c r="G9" s="437"/>
    </row>
    <row r="10" spans="1:19" ht="30" customHeight="1">
      <c r="A10" s="357" t="s">
        <v>611</v>
      </c>
      <c r="B10" s="436" t="s">
        <v>649</v>
      </c>
      <c r="C10" s="436"/>
      <c r="D10" s="436"/>
      <c r="E10" s="436"/>
      <c r="F10" s="436"/>
      <c r="G10" s="436"/>
    </row>
    <row r="12" spans="1:19" ht="33.75" customHeight="1">
      <c r="A12" s="442" t="s">
        <v>172</v>
      </c>
      <c r="B12" s="442" t="s">
        <v>173</v>
      </c>
      <c r="C12" s="442" t="s">
        <v>174</v>
      </c>
      <c r="D12" s="440" t="s">
        <v>643</v>
      </c>
      <c r="E12" s="441"/>
      <c r="F12" s="438" t="s">
        <v>632</v>
      </c>
      <c r="G12" s="439"/>
    </row>
    <row r="13" spans="1:19" ht="53.25" customHeight="1">
      <c r="A13" s="443"/>
      <c r="B13" s="443"/>
      <c r="C13" s="443"/>
      <c r="D13" s="221" t="s">
        <v>286</v>
      </c>
      <c r="E13" s="221" t="s">
        <v>287</v>
      </c>
      <c r="F13" s="366" t="s">
        <v>288</v>
      </c>
      <c r="G13" s="366" t="s">
        <v>289</v>
      </c>
      <c r="Q13" s="217"/>
      <c r="R13" s="217"/>
      <c r="S13" s="217"/>
    </row>
    <row r="14" spans="1:19" ht="26.4">
      <c r="A14" s="229" t="s">
        <v>290</v>
      </c>
      <c r="B14" s="211" t="s">
        <v>16</v>
      </c>
      <c r="C14" s="211"/>
      <c r="D14" s="287">
        <v>-15703018216</v>
      </c>
      <c r="E14" s="287">
        <v>-7590237276</v>
      </c>
      <c r="F14" s="367">
        <v>-8947986264</v>
      </c>
      <c r="G14" s="367">
        <v>4367454661</v>
      </c>
      <c r="H14" s="230"/>
      <c r="I14" s="217"/>
      <c r="J14" s="217"/>
      <c r="K14" s="217"/>
      <c r="L14" s="217"/>
      <c r="M14" s="217"/>
      <c r="N14" s="217"/>
      <c r="O14" s="217"/>
      <c r="P14" s="217"/>
      <c r="Q14" s="212"/>
    </row>
    <row r="15" spans="1:19" ht="26.4">
      <c r="A15" s="209" t="s">
        <v>634</v>
      </c>
      <c r="B15" s="211" t="s">
        <v>17</v>
      </c>
      <c r="C15" s="211"/>
      <c r="D15" s="288"/>
      <c r="E15" s="288">
        <v>159772500</v>
      </c>
      <c r="F15" s="290">
        <v>135200000</v>
      </c>
      <c r="G15" s="290">
        <v>135200000</v>
      </c>
      <c r="H15" s="230"/>
      <c r="I15" s="217"/>
      <c r="J15" s="217"/>
      <c r="K15" s="217"/>
      <c r="L15" s="217"/>
      <c r="M15" s="217"/>
      <c r="N15" s="217"/>
      <c r="O15" s="217"/>
      <c r="P15" s="217"/>
      <c r="Q15" s="212"/>
    </row>
    <row r="16" spans="1:19" ht="26.4">
      <c r="A16" s="209" t="s">
        <v>291</v>
      </c>
      <c r="B16" s="211" t="s">
        <v>18</v>
      </c>
      <c r="C16" s="211"/>
      <c r="D16" s="288">
        <v>2734344</v>
      </c>
      <c r="E16" s="288">
        <v>10356334</v>
      </c>
      <c r="F16" s="290">
        <v>7967136</v>
      </c>
      <c r="G16" s="290">
        <v>17094561</v>
      </c>
      <c r="H16" s="230"/>
      <c r="I16" s="217"/>
      <c r="J16" s="217"/>
      <c r="K16" s="217"/>
      <c r="L16" s="217"/>
      <c r="M16" s="217"/>
      <c r="N16" s="217"/>
      <c r="O16" s="217"/>
      <c r="P16" s="217"/>
      <c r="Q16" s="212"/>
    </row>
    <row r="17" spans="1:19" ht="26.4">
      <c r="A17" s="209" t="s">
        <v>292</v>
      </c>
      <c r="B17" s="211" t="s">
        <v>27</v>
      </c>
      <c r="C17" s="211"/>
      <c r="D17" s="288">
        <v>-3097755747</v>
      </c>
      <c r="E17" s="288">
        <v>-1789425674</v>
      </c>
      <c r="F17" s="290">
        <v>1621809400</v>
      </c>
      <c r="G17" s="290">
        <v>7630225508</v>
      </c>
      <c r="H17" s="230"/>
      <c r="I17" s="217"/>
      <c r="J17" s="217"/>
      <c r="K17" s="217"/>
      <c r="L17" s="217"/>
      <c r="M17" s="217"/>
      <c r="N17" s="217"/>
      <c r="O17" s="217"/>
      <c r="P17" s="217"/>
      <c r="Q17" s="212"/>
    </row>
    <row r="18" spans="1:19" ht="39.6">
      <c r="A18" s="209" t="s">
        <v>293</v>
      </c>
      <c r="B18" s="211" t="s">
        <v>28</v>
      </c>
      <c r="C18" s="211"/>
      <c r="D18" s="288">
        <v>-12607996813</v>
      </c>
      <c r="E18" s="288">
        <v>-5970940436</v>
      </c>
      <c r="F18" s="290">
        <v>-10712962800</v>
      </c>
      <c r="G18" s="290">
        <v>-3415065408</v>
      </c>
      <c r="H18" s="230"/>
      <c r="I18" s="217"/>
      <c r="J18" s="217"/>
      <c r="K18" s="217"/>
      <c r="L18" s="217"/>
      <c r="M18" s="217"/>
      <c r="N18" s="217"/>
      <c r="O18" s="217"/>
      <c r="P18" s="217"/>
      <c r="Q18" s="212"/>
    </row>
    <row r="19" spans="1:19" ht="26.4">
      <c r="A19" s="209" t="s">
        <v>294</v>
      </c>
      <c r="B19" s="211" t="s">
        <v>29</v>
      </c>
      <c r="C19" s="211"/>
      <c r="D19" s="288"/>
      <c r="E19" s="288"/>
      <c r="F19" s="290"/>
      <c r="G19" s="290"/>
      <c r="I19" s="217"/>
      <c r="J19" s="217"/>
      <c r="K19" s="217"/>
      <c r="L19" s="217"/>
      <c r="M19" s="217"/>
      <c r="N19" s="217"/>
      <c r="O19" s="217"/>
      <c r="P19" s="217"/>
      <c r="Q19" s="212"/>
    </row>
    <row r="20" spans="1:19" ht="52.8">
      <c r="A20" s="209" t="s">
        <v>295</v>
      </c>
      <c r="B20" s="211" t="s">
        <v>30</v>
      </c>
      <c r="C20" s="211"/>
      <c r="D20" s="288"/>
      <c r="E20" s="288"/>
      <c r="F20" s="290"/>
      <c r="G20" s="290"/>
      <c r="I20" s="217"/>
      <c r="J20" s="217"/>
      <c r="K20" s="217"/>
      <c r="L20" s="217"/>
      <c r="M20" s="217"/>
      <c r="N20" s="217"/>
      <c r="O20" s="217"/>
      <c r="P20" s="217"/>
      <c r="Q20" s="212"/>
    </row>
    <row r="21" spans="1:19" ht="26.4">
      <c r="A21" s="209" t="s">
        <v>296</v>
      </c>
      <c r="B21" s="211" t="s">
        <v>31</v>
      </c>
      <c r="C21" s="211"/>
      <c r="D21" s="288"/>
      <c r="E21" s="288"/>
      <c r="F21" s="290"/>
      <c r="G21" s="290"/>
      <c r="I21" s="217"/>
      <c r="J21" s="217"/>
      <c r="K21" s="217"/>
      <c r="L21" s="217"/>
      <c r="M21" s="217"/>
      <c r="N21" s="217"/>
      <c r="O21" s="217"/>
      <c r="P21" s="217"/>
      <c r="Q21" s="212"/>
    </row>
    <row r="22" spans="1:19" ht="66">
      <c r="A22" s="209" t="s">
        <v>297</v>
      </c>
      <c r="B22" s="211" t="s">
        <v>32</v>
      </c>
      <c r="C22" s="211"/>
      <c r="D22" s="288"/>
      <c r="E22" s="288"/>
      <c r="F22" s="290"/>
      <c r="G22" s="290"/>
      <c r="I22" s="217"/>
      <c r="J22" s="217"/>
      <c r="K22" s="217"/>
      <c r="L22" s="217"/>
      <c r="M22" s="217"/>
      <c r="N22" s="217"/>
      <c r="O22" s="217"/>
      <c r="P22" s="217"/>
      <c r="Q22" s="212"/>
    </row>
    <row r="23" spans="1:19" ht="26.4">
      <c r="A23" s="229" t="s">
        <v>298</v>
      </c>
      <c r="B23" s="211" t="s">
        <v>26</v>
      </c>
      <c r="C23" s="211"/>
      <c r="D23" s="287">
        <v>94773350</v>
      </c>
      <c r="E23" s="287">
        <v>267277535</v>
      </c>
      <c r="F23" s="367">
        <v>140088722</v>
      </c>
      <c r="G23" s="367">
        <v>385081641</v>
      </c>
      <c r="H23" s="373"/>
      <c r="I23" s="217"/>
      <c r="J23" s="217"/>
      <c r="K23" s="217"/>
      <c r="L23" s="217"/>
      <c r="M23" s="217"/>
      <c r="N23" s="217"/>
      <c r="O23" s="217"/>
      <c r="P23" s="217"/>
      <c r="Q23" s="212"/>
    </row>
    <row r="24" spans="1:19" ht="26.4">
      <c r="A24" s="209" t="s">
        <v>299</v>
      </c>
      <c r="B24" s="211" t="s">
        <v>25</v>
      </c>
      <c r="C24" s="211"/>
      <c r="D24" s="289">
        <v>94773350</v>
      </c>
      <c r="E24" s="289">
        <v>267277535</v>
      </c>
      <c r="F24" s="304">
        <v>140088722</v>
      </c>
      <c r="G24" s="304">
        <v>385081641</v>
      </c>
      <c r="H24" s="374"/>
      <c r="I24" s="217"/>
      <c r="J24" s="217"/>
      <c r="K24" s="217"/>
      <c r="L24" s="217"/>
      <c r="M24" s="217"/>
      <c r="N24" s="217"/>
      <c r="O24" s="217"/>
      <c r="P24" s="217"/>
      <c r="Q24" s="212"/>
    </row>
    <row r="25" spans="1:19" ht="52.8">
      <c r="A25" s="209" t="s">
        <v>300</v>
      </c>
      <c r="B25" s="211" t="s">
        <v>24</v>
      </c>
      <c r="C25" s="211"/>
      <c r="D25" s="288"/>
      <c r="E25" s="288"/>
      <c r="F25" s="290"/>
      <c r="G25" s="290"/>
      <c r="H25" s="217"/>
      <c r="I25" s="217"/>
      <c r="J25" s="217"/>
      <c r="K25" s="217"/>
      <c r="L25" s="217"/>
      <c r="M25" s="217"/>
      <c r="N25" s="217"/>
      <c r="O25" s="217"/>
      <c r="P25" s="217"/>
      <c r="Q25" s="212"/>
    </row>
    <row r="26" spans="1:19" ht="26.4">
      <c r="A26" s="209" t="s">
        <v>301</v>
      </c>
      <c r="B26" s="211" t="s">
        <v>23</v>
      </c>
      <c r="C26" s="211"/>
      <c r="D26" s="288"/>
      <c r="E26" s="288"/>
      <c r="F26" s="290"/>
      <c r="G26" s="290"/>
      <c r="I26" s="217"/>
      <c r="J26" s="217"/>
      <c r="K26" s="217"/>
      <c r="L26" s="217"/>
      <c r="M26" s="217"/>
      <c r="N26" s="217"/>
      <c r="O26" s="217"/>
      <c r="P26" s="217"/>
      <c r="Q26" s="212"/>
    </row>
    <row r="27" spans="1:19" ht="52.8">
      <c r="A27" s="209" t="s">
        <v>302</v>
      </c>
      <c r="B27" s="211" t="s">
        <v>22</v>
      </c>
      <c r="C27" s="211"/>
      <c r="D27" s="288"/>
      <c r="E27" s="288"/>
      <c r="F27" s="290"/>
      <c r="G27" s="290"/>
      <c r="I27" s="217"/>
      <c r="J27" s="217"/>
      <c r="K27" s="217"/>
      <c r="L27" s="217"/>
      <c r="M27" s="217"/>
      <c r="N27" s="217"/>
      <c r="O27" s="217"/>
      <c r="P27" s="217"/>
      <c r="Q27" s="212"/>
    </row>
    <row r="28" spans="1:19" ht="26.4">
      <c r="A28" s="209" t="s">
        <v>303</v>
      </c>
      <c r="B28" s="211" t="s">
        <v>33</v>
      </c>
      <c r="C28" s="211"/>
      <c r="D28" s="288"/>
      <c r="E28" s="288"/>
      <c r="F28" s="290"/>
      <c r="G28" s="290"/>
      <c r="I28" s="217"/>
      <c r="J28" s="217"/>
      <c r="K28" s="217"/>
      <c r="L28" s="217"/>
      <c r="M28" s="217"/>
      <c r="N28" s="217"/>
      <c r="O28" s="217"/>
      <c r="P28" s="217"/>
      <c r="Q28" s="212"/>
    </row>
    <row r="29" spans="1:19" ht="26.4">
      <c r="A29" s="229" t="s">
        <v>304</v>
      </c>
      <c r="B29" s="231" t="s">
        <v>34</v>
      </c>
      <c r="C29" s="231"/>
      <c r="D29" s="287">
        <v>285881398</v>
      </c>
      <c r="E29" s="287">
        <v>1191450173</v>
      </c>
      <c r="F29" s="367">
        <v>251409629</v>
      </c>
      <c r="G29" s="367">
        <v>814613914</v>
      </c>
      <c r="H29" s="374"/>
      <c r="I29" s="217"/>
      <c r="J29" s="217"/>
      <c r="K29" s="217"/>
      <c r="L29" s="217"/>
      <c r="M29" s="217"/>
      <c r="N29" s="217"/>
      <c r="O29" s="217"/>
      <c r="P29" s="217"/>
      <c r="Q29" s="212"/>
    </row>
    <row r="30" spans="1:19" ht="26.4">
      <c r="A30" s="209" t="s">
        <v>305</v>
      </c>
      <c r="B30" s="211" t="s">
        <v>35</v>
      </c>
      <c r="C30" s="211"/>
      <c r="D30" s="288">
        <v>193947512</v>
      </c>
      <c r="E30" s="288">
        <v>840020061</v>
      </c>
      <c r="F30" s="290">
        <v>151000776</v>
      </c>
      <c r="G30" s="290">
        <v>475991542</v>
      </c>
      <c r="H30" s="374"/>
      <c r="I30" s="217"/>
      <c r="J30" s="217"/>
      <c r="K30" s="217"/>
      <c r="L30" s="217"/>
      <c r="M30" s="217"/>
      <c r="N30" s="217"/>
      <c r="O30" s="217"/>
      <c r="P30" s="217"/>
      <c r="Q30" s="212"/>
    </row>
    <row r="31" spans="1:19" ht="26.4">
      <c r="A31" s="209" t="s">
        <v>306</v>
      </c>
      <c r="B31" s="211" t="s">
        <v>36</v>
      </c>
      <c r="C31" s="211"/>
      <c r="D31" s="288">
        <v>41638001</v>
      </c>
      <c r="E31" s="288">
        <v>150275966</v>
      </c>
      <c r="F31" s="290">
        <v>50141958</v>
      </c>
      <c r="G31" s="290">
        <v>137652687</v>
      </c>
      <c r="H31" s="230"/>
      <c r="I31" s="217"/>
      <c r="J31" s="217"/>
      <c r="K31" s="217"/>
      <c r="L31" s="217"/>
      <c r="M31" s="217"/>
      <c r="N31" s="217"/>
      <c r="O31" s="217"/>
      <c r="P31" s="217"/>
      <c r="Q31" s="212"/>
      <c r="R31" s="217">
        <v>0</v>
      </c>
      <c r="S31" s="217">
        <v>0</v>
      </c>
    </row>
    <row r="32" spans="1:19" ht="26.4">
      <c r="A32" s="209" t="s">
        <v>307</v>
      </c>
      <c r="B32" s="211" t="s">
        <v>37</v>
      </c>
      <c r="C32" s="211"/>
      <c r="D32" s="288">
        <v>5500000</v>
      </c>
      <c r="E32" s="288">
        <v>22000000</v>
      </c>
      <c r="F32" s="290">
        <v>5500000</v>
      </c>
      <c r="G32" s="290">
        <v>22000000</v>
      </c>
      <c r="H32" s="230"/>
      <c r="I32" s="217"/>
      <c r="J32" s="217"/>
      <c r="K32" s="217"/>
      <c r="L32" s="217"/>
      <c r="M32" s="217"/>
      <c r="N32" s="217"/>
      <c r="O32" s="217"/>
      <c r="P32" s="217"/>
      <c r="Q32" s="212"/>
    </row>
    <row r="33" spans="1:17" ht="26.4">
      <c r="A33" s="209" t="s">
        <v>308</v>
      </c>
      <c r="B33" s="211" t="s">
        <v>38</v>
      </c>
      <c r="C33" s="211"/>
      <c r="D33" s="288">
        <v>16500000</v>
      </c>
      <c r="E33" s="288">
        <v>66000000</v>
      </c>
      <c r="F33" s="290">
        <v>16500000</v>
      </c>
      <c r="G33" s="290">
        <v>66000000</v>
      </c>
      <c r="H33" s="217"/>
      <c r="I33" s="217"/>
      <c r="J33" s="217"/>
      <c r="K33" s="217"/>
      <c r="L33" s="217"/>
      <c r="M33" s="217"/>
      <c r="N33" s="217"/>
      <c r="O33" s="217"/>
      <c r="P33" s="217"/>
      <c r="Q33" s="212"/>
    </row>
    <row r="34" spans="1:17" ht="26.4">
      <c r="A34" s="208" t="s">
        <v>309</v>
      </c>
      <c r="B34" s="211" t="s">
        <v>39</v>
      </c>
      <c r="C34" s="211"/>
      <c r="D34" s="288">
        <v>13200000</v>
      </c>
      <c r="E34" s="288">
        <v>52800000</v>
      </c>
      <c r="F34" s="290">
        <v>13200000</v>
      </c>
      <c r="G34" s="290">
        <v>52800000</v>
      </c>
      <c r="H34" s="230"/>
      <c r="I34" s="217"/>
      <c r="J34" s="217"/>
      <c r="K34" s="217"/>
      <c r="L34" s="217"/>
      <c r="M34" s="217"/>
      <c r="N34" s="217"/>
      <c r="O34" s="217"/>
      <c r="P34" s="217"/>
      <c r="Q34" s="212"/>
    </row>
    <row r="35" spans="1:17" ht="26.4">
      <c r="A35" s="209" t="s">
        <v>319</v>
      </c>
      <c r="B35" s="211">
        <v>20.6</v>
      </c>
      <c r="C35" s="211"/>
      <c r="D35" s="288">
        <v>15000000</v>
      </c>
      <c r="E35" s="288">
        <v>60000000</v>
      </c>
      <c r="F35" s="290">
        <v>15000000</v>
      </c>
      <c r="G35" s="290">
        <v>60000000</v>
      </c>
      <c r="H35" s="230"/>
      <c r="I35" s="217"/>
      <c r="J35" s="217"/>
      <c r="K35" s="217"/>
      <c r="L35" s="217"/>
      <c r="M35" s="217"/>
      <c r="N35" s="217"/>
      <c r="O35" s="217"/>
      <c r="P35" s="217"/>
      <c r="Q35" s="212"/>
    </row>
    <row r="36" spans="1:17" ht="26.4">
      <c r="A36" s="209" t="s">
        <v>438</v>
      </c>
      <c r="B36" s="211">
        <v>20.7</v>
      </c>
      <c r="C36" s="211"/>
      <c r="D36" s="288"/>
      <c r="E36" s="288"/>
      <c r="F36" s="290"/>
      <c r="G36" s="290"/>
      <c r="H36" s="230"/>
      <c r="I36" s="217"/>
      <c r="J36" s="217"/>
      <c r="K36" s="217"/>
      <c r="L36" s="217"/>
      <c r="M36" s="217"/>
      <c r="N36" s="217"/>
      <c r="O36" s="217"/>
      <c r="P36" s="217"/>
      <c r="Q36" s="212"/>
    </row>
    <row r="37" spans="1:17" ht="26.4">
      <c r="A37" s="209" t="s">
        <v>439</v>
      </c>
      <c r="B37" s="211">
        <v>20.8</v>
      </c>
      <c r="C37" s="211"/>
      <c r="D37" s="288"/>
      <c r="E37" s="288"/>
      <c r="F37" s="290"/>
      <c r="G37" s="290"/>
      <c r="H37" s="230"/>
      <c r="I37" s="217"/>
      <c r="J37" s="217"/>
      <c r="K37" s="217"/>
      <c r="L37" s="217"/>
      <c r="M37" s="217"/>
      <c r="N37" s="217"/>
      <c r="O37" s="217"/>
      <c r="P37" s="217"/>
      <c r="Q37" s="212"/>
    </row>
    <row r="38" spans="1:17" ht="26.4">
      <c r="A38" s="209" t="s">
        <v>440</v>
      </c>
      <c r="B38" s="211">
        <v>20.9</v>
      </c>
      <c r="C38" s="211"/>
      <c r="D38" s="288"/>
      <c r="E38" s="288"/>
      <c r="F38" s="290"/>
      <c r="G38" s="290"/>
      <c r="I38" s="217"/>
      <c r="J38" s="217"/>
      <c r="K38" s="217"/>
      <c r="L38" s="217"/>
      <c r="M38" s="217"/>
      <c r="N38" s="217"/>
      <c r="O38" s="217"/>
      <c r="P38" s="217"/>
      <c r="Q38" s="212"/>
    </row>
    <row r="39" spans="1:17" ht="26.4">
      <c r="A39" s="209" t="s">
        <v>441</v>
      </c>
      <c r="B39" s="232">
        <v>20.100000000000001</v>
      </c>
      <c r="C39" s="211"/>
      <c r="D39" s="288">
        <v>95885</v>
      </c>
      <c r="E39" s="288">
        <v>354146</v>
      </c>
      <c r="F39" s="290">
        <v>66895</v>
      </c>
      <c r="G39" s="290">
        <v>169685</v>
      </c>
      <c r="H39" s="230"/>
      <c r="I39" s="217"/>
      <c r="J39" s="217"/>
      <c r="K39" s="217"/>
      <c r="L39" s="217"/>
      <c r="M39" s="217"/>
      <c r="N39" s="217"/>
      <c r="O39" s="217"/>
      <c r="P39" s="217"/>
      <c r="Q39" s="212"/>
    </row>
    <row r="40" spans="1:17" ht="39.6">
      <c r="A40" s="229" t="s">
        <v>310</v>
      </c>
      <c r="B40" s="233" t="s">
        <v>40</v>
      </c>
      <c r="C40" s="231"/>
      <c r="D40" s="287">
        <v>-16083672964</v>
      </c>
      <c r="E40" s="287">
        <v>-9048964984</v>
      </c>
      <c r="F40" s="367">
        <v>-9339484615</v>
      </c>
      <c r="G40" s="367">
        <v>3167759106</v>
      </c>
      <c r="H40" s="230"/>
      <c r="I40" s="217"/>
      <c r="J40" s="217"/>
      <c r="K40" s="217"/>
      <c r="L40" s="217"/>
      <c r="M40" s="217"/>
      <c r="N40" s="217"/>
      <c r="O40" s="217"/>
      <c r="P40" s="217"/>
      <c r="Q40" s="212"/>
    </row>
    <row r="41" spans="1:17" ht="26.4">
      <c r="A41" s="229" t="s">
        <v>311</v>
      </c>
      <c r="B41" s="233" t="s">
        <v>41</v>
      </c>
      <c r="C41" s="231"/>
      <c r="D41" s="287"/>
      <c r="E41" s="287"/>
      <c r="F41" s="367"/>
      <c r="G41" s="367"/>
      <c r="I41" s="217"/>
      <c r="J41" s="217"/>
      <c r="K41" s="217"/>
      <c r="L41" s="217"/>
      <c r="M41" s="217"/>
      <c r="N41" s="217"/>
      <c r="O41" s="217"/>
      <c r="P41" s="217"/>
      <c r="Q41" s="212"/>
    </row>
    <row r="42" spans="1:17" ht="26.4">
      <c r="A42" s="209" t="s">
        <v>312</v>
      </c>
      <c r="B42" s="210" t="s">
        <v>42</v>
      </c>
      <c r="C42" s="211"/>
      <c r="D42" s="288"/>
      <c r="E42" s="288"/>
      <c r="F42" s="290"/>
      <c r="G42" s="290"/>
      <c r="I42" s="217"/>
      <c r="J42" s="217"/>
      <c r="K42" s="217"/>
      <c r="L42" s="217"/>
      <c r="M42" s="217"/>
      <c r="N42" s="217"/>
      <c r="O42" s="217"/>
      <c r="P42" s="217"/>
      <c r="Q42" s="212"/>
    </row>
    <row r="43" spans="1:17" ht="26.4">
      <c r="A43" s="209" t="s">
        <v>313</v>
      </c>
      <c r="B43" s="210" t="s">
        <v>43</v>
      </c>
      <c r="C43" s="211"/>
      <c r="D43" s="288"/>
      <c r="E43" s="288"/>
      <c r="F43" s="290"/>
      <c r="G43" s="290"/>
      <c r="I43" s="217"/>
      <c r="J43" s="217"/>
      <c r="K43" s="217"/>
      <c r="L43" s="217"/>
      <c r="M43" s="217"/>
      <c r="N43" s="217"/>
      <c r="O43" s="217"/>
      <c r="P43" s="217"/>
      <c r="Q43" s="212"/>
    </row>
    <row r="44" spans="1:17" ht="26.4">
      <c r="A44" s="229" t="s">
        <v>314</v>
      </c>
      <c r="B44" s="233" t="s">
        <v>21</v>
      </c>
      <c r="C44" s="231"/>
      <c r="D44" s="287">
        <v>-16083672964</v>
      </c>
      <c r="E44" s="287">
        <v>-9048964984</v>
      </c>
      <c r="F44" s="367">
        <v>-9339484615</v>
      </c>
      <c r="G44" s="367">
        <v>3167759106</v>
      </c>
      <c r="H44" s="230"/>
      <c r="I44" s="217"/>
      <c r="J44" s="217"/>
      <c r="K44" s="217"/>
      <c r="L44" s="217"/>
      <c r="M44" s="217"/>
      <c r="N44" s="217"/>
      <c r="O44" s="217"/>
      <c r="P44" s="217"/>
      <c r="Q44" s="212"/>
    </row>
    <row r="45" spans="1:17" ht="26.4">
      <c r="A45" s="209" t="s">
        <v>315</v>
      </c>
      <c r="B45" s="210" t="s">
        <v>20</v>
      </c>
      <c r="C45" s="211"/>
      <c r="D45" s="290">
        <v>-3475676151</v>
      </c>
      <c r="E45" s="288">
        <v>-3078024548</v>
      </c>
      <c r="F45" s="290">
        <v>1373478185</v>
      </c>
      <c r="G45" s="290">
        <v>6582824514</v>
      </c>
      <c r="H45" s="230"/>
      <c r="I45" s="217"/>
      <c r="J45" s="217"/>
      <c r="K45" s="217"/>
      <c r="L45" s="217"/>
      <c r="M45" s="217"/>
      <c r="N45" s="217"/>
      <c r="O45" s="217"/>
      <c r="P45" s="217"/>
      <c r="Q45" s="212"/>
    </row>
    <row r="46" spans="1:17" ht="26.4">
      <c r="A46" s="209" t="s">
        <v>316</v>
      </c>
      <c r="B46" s="210" t="s">
        <v>19</v>
      </c>
      <c r="C46" s="211"/>
      <c r="D46" s="288">
        <v>-12607996813</v>
      </c>
      <c r="E46" s="288">
        <v>-5970940436</v>
      </c>
      <c r="F46" s="290">
        <v>-10712962800</v>
      </c>
      <c r="G46" s="290">
        <v>-3415065408</v>
      </c>
      <c r="H46" s="230"/>
      <c r="I46" s="217"/>
      <c r="J46" s="217"/>
      <c r="K46" s="217"/>
      <c r="L46" s="217"/>
      <c r="M46" s="217"/>
      <c r="N46" s="217"/>
      <c r="O46" s="217"/>
      <c r="P46" s="217"/>
      <c r="Q46" s="212"/>
    </row>
    <row r="47" spans="1:17" ht="26.4">
      <c r="A47" s="229" t="s">
        <v>317</v>
      </c>
      <c r="B47" s="233" t="s">
        <v>44</v>
      </c>
      <c r="C47" s="231"/>
      <c r="D47" s="287"/>
      <c r="E47" s="287"/>
      <c r="F47" s="367"/>
      <c r="G47" s="367"/>
      <c r="H47" s="348"/>
      <c r="I47" s="217"/>
      <c r="J47" s="217"/>
      <c r="K47" s="217"/>
      <c r="L47" s="217"/>
      <c r="M47" s="217"/>
      <c r="N47" s="217"/>
      <c r="O47" s="217"/>
      <c r="P47" s="217"/>
      <c r="Q47" s="212"/>
    </row>
    <row r="48" spans="1:17" ht="26.4">
      <c r="A48" s="229" t="s">
        <v>318</v>
      </c>
      <c r="B48" s="233" t="s">
        <v>45</v>
      </c>
      <c r="C48" s="231"/>
      <c r="D48" s="287">
        <v>-16083672964</v>
      </c>
      <c r="E48" s="287">
        <v>-9048964984</v>
      </c>
      <c r="F48" s="367">
        <v>-9339484615</v>
      </c>
      <c r="G48" s="367">
        <v>3167759106</v>
      </c>
      <c r="H48" s="230"/>
      <c r="I48" s="217"/>
      <c r="J48" s="217"/>
      <c r="K48" s="217"/>
      <c r="L48" s="217"/>
      <c r="M48" s="217"/>
      <c r="N48" s="217"/>
      <c r="O48" s="217"/>
      <c r="P48" s="217"/>
      <c r="Q48" s="212"/>
    </row>
    <row r="49" spans="1:16">
      <c r="A49" s="221"/>
      <c r="B49" s="221"/>
      <c r="C49" s="221"/>
      <c r="D49" s="221"/>
      <c r="E49" s="221"/>
      <c r="F49" s="366"/>
      <c r="G49" s="366"/>
      <c r="L49" s="217"/>
      <c r="M49" s="217"/>
      <c r="N49" s="217">
        <v>0</v>
      </c>
      <c r="O49" s="217">
        <v>0</v>
      </c>
    </row>
    <row r="51" spans="1:16" s="219" customFormat="1">
      <c r="A51" s="234" t="s">
        <v>629</v>
      </c>
      <c r="B51" s="213"/>
      <c r="C51" s="223"/>
      <c r="D51" s="223"/>
      <c r="E51" s="235" t="s">
        <v>630</v>
      </c>
      <c r="F51" s="368"/>
      <c r="G51" s="368"/>
      <c r="H51" s="213"/>
      <c r="I51" s="213"/>
      <c r="J51" s="213"/>
      <c r="K51" s="213"/>
      <c r="L51" s="213"/>
      <c r="M51" s="213"/>
      <c r="N51" s="213"/>
      <c r="O51" s="213"/>
      <c r="P51" s="213"/>
    </row>
    <row r="52" spans="1:16" s="219" customFormat="1">
      <c r="A52" s="213" t="s">
        <v>175</v>
      </c>
      <c r="B52" s="213"/>
      <c r="C52" s="223"/>
      <c r="D52" s="223"/>
      <c r="E52" s="223" t="s">
        <v>176</v>
      </c>
      <c r="F52" s="368"/>
      <c r="G52" s="368"/>
      <c r="H52" s="213"/>
      <c r="I52" s="213"/>
      <c r="J52" s="213"/>
      <c r="K52" s="213"/>
      <c r="L52" s="213"/>
      <c r="M52" s="213"/>
      <c r="N52" s="213"/>
      <c r="O52" s="213"/>
      <c r="P52" s="213"/>
    </row>
    <row r="53" spans="1:16" s="219" customFormat="1">
      <c r="A53" s="213"/>
      <c r="B53" s="213"/>
      <c r="C53" s="223"/>
      <c r="D53" s="223"/>
      <c r="E53" s="223"/>
      <c r="F53" s="368"/>
      <c r="G53" s="368"/>
      <c r="H53" s="213"/>
      <c r="I53" s="213"/>
      <c r="J53" s="213"/>
      <c r="K53" s="213"/>
      <c r="L53" s="213"/>
      <c r="M53" s="213"/>
      <c r="N53" s="213"/>
      <c r="O53" s="213"/>
      <c r="P53" s="213"/>
    </row>
    <row r="54" spans="1:16" s="219" customFormat="1">
      <c r="A54" s="213"/>
      <c r="B54" s="213"/>
      <c r="C54" s="223"/>
      <c r="D54" s="223"/>
      <c r="E54" s="223"/>
      <c r="F54" s="368"/>
      <c r="G54" s="368"/>
      <c r="H54" s="213"/>
      <c r="I54" s="213"/>
      <c r="J54" s="213"/>
      <c r="K54" s="213"/>
      <c r="L54" s="213"/>
      <c r="M54" s="213"/>
      <c r="N54" s="213"/>
      <c r="O54" s="213"/>
      <c r="P54" s="213"/>
    </row>
    <row r="55" spans="1:16" s="219" customFormat="1">
      <c r="A55" s="213"/>
      <c r="B55" s="213"/>
      <c r="C55" s="223"/>
      <c r="D55" s="223"/>
      <c r="E55" s="223"/>
      <c r="F55" s="368"/>
      <c r="G55" s="368"/>
      <c r="H55" s="213"/>
      <c r="I55" s="213"/>
      <c r="J55" s="213"/>
      <c r="K55" s="213"/>
      <c r="L55" s="213"/>
      <c r="M55" s="213"/>
      <c r="N55" s="213"/>
      <c r="O55" s="213"/>
      <c r="P55" s="213"/>
    </row>
    <row r="56" spans="1:16" s="219" customFormat="1">
      <c r="A56" s="213"/>
      <c r="B56" s="213"/>
      <c r="C56" s="223"/>
      <c r="D56" s="223"/>
      <c r="E56" s="223"/>
      <c r="F56" s="368"/>
      <c r="G56" s="368"/>
      <c r="H56" s="213"/>
      <c r="I56" s="213"/>
      <c r="J56" s="213"/>
      <c r="K56" s="213"/>
      <c r="L56" s="213"/>
      <c r="M56" s="213"/>
      <c r="N56" s="213"/>
      <c r="O56" s="213"/>
      <c r="P56" s="213"/>
    </row>
    <row r="57" spans="1:16" s="219" customFormat="1">
      <c r="A57" s="213"/>
      <c r="B57" s="213"/>
      <c r="C57" s="223"/>
      <c r="D57" s="223"/>
      <c r="E57" s="223"/>
      <c r="F57" s="368"/>
      <c r="G57" s="368"/>
      <c r="H57" s="213"/>
      <c r="I57" s="213"/>
      <c r="J57" s="213"/>
      <c r="K57" s="213"/>
      <c r="L57" s="213"/>
      <c r="M57" s="213"/>
      <c r="N57" s="213"/>
      <c r="O57" s="213"/>
      <c r="P57" s="213"/>
    </row>
    <row r="58" spans="1:16" s="219" customFormat="1">
      <c r="A58" s="213"/>
      <c r="B58" s="213"/>
      <c r="C58" s="223"/>
      <c r="D58" s="223"/>
      <c r="E58" s="223"/>
      <c r="F58" s="368"/>
      <c r="G58" s="368"/>
      <c r="H58" s="213"/>
      <c r="I58" s="213"/>
      <c r="J58" s="213"/>
      <c r="K58" s="213"/>
      <c r="L58" s="213"/>
      <c r="M58" s="213"/>
      <c r="N58" s="213"/>
      <c r="O58" s="213"/>
      <c r="P58" s="213"/>
    </row>
    <row r="59" spans="1:16" s="219" customFormat="1">
      <c r="A59" s="236"/>
      <c r="B59" s="236"/>
      <c r="C59" s="223"/>
      <c r="D59" s="223"/>
      <c r="E59" s="224"/>
      <c r="F59" s="369"/>
      <c r="G59" s="368"/>
      <c r="H59" s="213"/>
      <c r="I59" s="213"/>
      <c r="J59" s="213"/>
      <c r="K59" s="213"/>
      <c r="L59" s="213"/>
      <c r="M59" s="213"/>
      <c r="N59" s="213"/>
      <c r="O59" s="213"/>
      <c r="P59" s="213"/>
    </row>
    <row r="60" spans="1:16" s="219" customFormat="1">
      <c r="A60" s="234" t="s">
        <v>235</v>
      </c>
      <c r="B60" s="213"/>
      <c r="C60" s="223"/>
      <c r="D60" s="223"/>
      <c r="E60" s="222" t="s">
        <v>444</v>
      </c>
      <c r="F60" s="368"/>
      <c r="G60" s="368"/>
      <c r="H60" s="213"/>
      <c r="I60" s="213"/>
      <c r="J60" s="213"/>
      <c r="K60" s="213"/>
      <c r="L60" s="213"/>
      <c r="M60" s="213"/>
      <c r="N60" s="213"/>
      <c r="O60" s="213"/>
      <c r="P60" s="213"/>
    </row>
    <row r="61" spans="1:16" s="219" customFormat="1">
      <c r="A61" s="234" t="s">
        <v>591</v>
      </c>
      <c r="B61" s="213"/>
      <c r="C61" s="223"/>
      <c r="D61" s="223"/>
      <c r="E61" s="222"/>
      <c r="F61" s="368"/>
      <c r="G61" s="368"/>
      <c r="H61" s="213"/>
      <c r="I61" s="213"/>
      <c r="J61" s="213"/>
      <c r="K61" s="213"/>
      <c r="L61" s="213"/>
      <c r="M61" s="213"/>
      <c r="N61" s="213"/>
      <c r="O61" s="213"/>
      <c r="P61" s="213"/>
    </row>
    <row r="62" spans="1:16" s="219" customFormat="1">
      <c r="A62" s="213" t="s">
        <v>236</v>
      </c>
      <c r="B62" s="213"/>
      <c r="C62" s="223"/>
      <c r="D62" s="223"/>
      <c r="E62" s="223"/>
      <c r="F62" s="368"/>
      <c r="G62" s="368"/>
      <c r="H62" s="213"/>
      <c r="I62" s="213"/>
      <c r="J62" s="213"/>
      <c r="K62" s="213"/>
      <c r="L62" s="213"/>
      <c r="M62" s="213"/>
      <c r="N62" s="213"/>
      <c r="O62" s="213"/>
      <c r="P62" s="213"/>
    </row>
    <row r="63" spans="1:16">
      <c r="A63" s="226"/>
      <c r="B63" s="226"/>
      <c r="D63" s="213"/>
      <c r="E63" s="225"/>
      <c r="F63" s="322"/>
      <c r="G63" s="322"/>
    </row>
  </sheetData>
  <protectedRanges>
    <protectedRange sqref="C26:E26" name="Range1_2"/>
    <protectedRange sqref="F47:G48" name="Range1_14"/>
  </protectedRanges>
  <mergeCells count="13">
    <mergeCell ref="F12:G12"/>
    <mergeCell ref="D12:E12"/>
    <mergeCell ref="A12:A13"/>
    <mergeCell ref="C12:C13"/>
    <mergeCell ref="B12:B13"/>
    <mergeCell ref="A1:G1"/>
    <mergeCell ref="A2:G2"/>
    <mergeCell ref="A3:G4"/>
    <mergeCell ref="A5:G5"/>
    <mergeCell ref="B10:G10"/>
    <mergeCell ref="B9:G9"/>
    <mergeCell ref="B8:G8"/>
    <mergeCell ref="B7:G7"/>
  </mergeCells>
  <pageMargins left="0.51181102362204722" right="0.43307086614173229" top="0.47244094488188981" bottom="0.55118110236220474" header="0.31496062992125984" footer="0.31496062992125984"/>
  <pageSetup scale="6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7" zoomScaleNormal="100" zoomScaleSheetLayoutView="100" workbookViewId="0">
      <selection activeCell="A23" sqref="A23"/>
    </sheetView>
  </sheetViews>
  <sheetFormatPr defaultColWidth="9.109375" defaultRowHeight="13.2"/>
  <cols>
    <col min="1" max="1" width="56" style="213" customWidth="1"/>
    <col min="2" max="2" width="10.33203125" style="213" customWidth="1"/>
    <col min="3" max="3" width="13.44140625" style="213" customWidth="1"/>
    <col min="4" max="4" width="29.88671875" style="213" customWidth="1"/>
    <col min="5" max="5" width="31.33203125" style="213" customWidth="1"/>
    <col min="6" max="6" width="24.5546875" style="213" customWidth="1"/>
    <col min="7" max="7" width="32.5546875" style="213" customWidth="1"/>
    <col min="8" max="8" width="6" style="213" customWidth="1"/>
    <col min="9" max="10" width="23.88671875" style="213" bestFit="1" customWidth="1"/>
    <col min="11" max="11" width="13.5546875" style="213" bestFit="1" customWidth="1"/>
    <col min="12" max="16384" width="9.109375" style="213"/>
  </cols>
  <sheetData>
    <row r="1" spans="1:9" ht="27" customHeight="1">
      <c r="A1" s="432" t="s">
        <v>233</v>
      </c>
      <c r="B1" s="432"/>
      <c r="C1" s="432"/>
      <c r="D1" s="432"/>
      <c r="E1" s="432"/>
    </row>
    <row r="2" spans="1:9" ht="35.25" customHeight="1">
      <c r="A2" s="433" t="s">
        <v>514</v>
      </c>
      <c r="B2" s="433"/>
      <c r="C2" s="433"/>
      <c r="D2" s="433"/>
      <c r="E2" s="433"/>
    </row>
    <row r="3" spans="1:9">
      <c r="A3" s="434" t="s">
        <v>177</v>
      </c>
      <c r="B3" s="434"/>
      <c r="C3" s="434"/>
      <c r="D3" s="434"/>
      <c r="E3" s="434"/>
    </row>
    <row r="4" spans="1:9" ht="19.5" customHeight="1">
      <c r="A4" s="434"/>
      <c r="B4" s="434"/>
      <c r="C4" s="434"/>
      <c r="D4" s="434"/>
      <c r="E4" s="434"/>
    </row>
    <row r="5" spans="1:9">
      <c r="A5" s="445" t="s">
        <v>647</v>
      </c>
      <c r="B5" s="445"/>
      <c r="C5" s="445"/>
      <c r="D5" s="445"/>
      <c r="E5" s="445"/>
    </row>
    <row r="6" spans="1:9">
      <c r="A6" s="378"/>
      <c r="B6" s="378"/>
      <c r="C6" s="378"/>
      <c r="D6" s="378"/>
      <c r="E6" s="378"/>
    </row>
    <row r="7" spans="1:9" ht="30" customHeight="1">
      <c r="A7" s="377" t="s">
        <v>605</v>
      </c>
      <c r="B7" s="437" t="s">
        <v>606</v>
      </c>
      <c r="C7" s="437"/>
      <c r="D7" s="437"/>
      <c r="E7" s="437"/>
    </row>
    <row r="8" spans="1:9" ht="30" customHeight="1">
      <c r="A8" s="376" t="s">
        <v>607</v>
      </c>
      <c r="B8" s="436" t="s">
        <v>608</v>
      </c>
      <c r="C8" s="436"/>
      <c r="D8" s="436"/>
      <c r="E8" s="436"/>
    </row>
    <row r="9" spans="1:9" ht="30" customHeight="1">
      <c r="A9" s="377" t="s">
        <v>609</v>
      </c>
      <c r="B9" s="437" t="s">
        <v>610</v>
      </c>
      <c r="C9" s="437"/>
      <c r="D9" s="437"/>
      <c r="E9" s="437"/>
    </row>
    <row r="10" spans="1:9" ht="30" customHeight="1">
      <c r="A10" s="376" t="s">
        <v>611</v>
      </c>
      <c r="B10" s="436" t="s">
        <v>649</v>
      </c>
      <c r="C10" s="436"/>
      <c r="D10" s="436"/>
      <c r="E10" s="436"/>
    </row>
    <row r="12" spans="1:9" ht="41.25" customHeight="1">
      <c r="A12" s="221" t="s">
        <v>172</v>
      </c>
      <c r="B12" s="221" t="s">
        <v>173</v>
      </c>
      <c r="C12" s="291" t="s">
        <v>174</v>
      </c>
      <c r="D12" s="291" t="s">
        <v>650</v>
      </c>
      <c r="E12" s="291" t="s">
        <v>644</v>
      </c>
    </row>
    <row r="13" spans="1:9" ht="26.4">
      <c r="A13" s="292" t="s">
        <v>320</v>
      </c>
      <c r="B13" s="293" t="s">
        <v>46</v>
      </c>
      <c r="C13" s="294"/>
      <c r="D13" s="289"/>
      <c r="E13" s="295"/>
    </row>
    <row r="14" spans="1:9" ht="26.4">
      <c r="A14" s="292" t="s">
        <v>321</v>
      </c>
      <c r="B14" s="293" t="s">
        <v>0</v>
      </c>
      <c r="C14" s="296"/>
      <c r="D14" s="295">
        <v>15219111424</v>
      </c>
      <c r="E14" s="295">
        <v>10226265556</v>
      </c>
      <c r="F14" s="252"/>
      <c r="G14" s="252"/>
      <c r="H14" s="252"/>
      <c r="I14" s="252"/>
    </row>
    <row r="15" spans="1:9" ht="26.4">
      <c r="A15" s="297" t="s">
        <v>322</v>
      </c>
      <c r="B15" s="298" t="s">
        <v>47</v>
      </c>
      <c r="C15" s="211"/>
      <c r="D15" s="289">
        <v>15219111424</v>
      </c>
      <c r="E15" s="289">
        <v>10226265556</v>
      </c>
      <c r="F15" s="252"/>
      <c r="G15" s="252"/>
      <c r="H15" s="252"/>
      <c r="I15" s="252"/>
    </row>
    <row r="16" spans="1:9" ht="26.4">
      <c r="A16" s="297" t="s">
        <v>323</v>
      </c>
      <c r="B16" s="298" t="s">
        <v>48</v>
      </c>
      <c r="C16" s="211"/>
      <c r="D16" s="289"/>
      <c r="E16" s="289"/>
      <c r="F16" s="252"/>
      <c r="G16" s="252"/>
      <c r="H16" s="252"/>
      <c r="I16" s="252"/>
    </row>
    <row r="17" spans="1:9" ht="26.4">
      <c r="A17" s="292" t="s">
        <v>324</v>
      </c>
      <c r="B17" s="293" t="s">
        <v>1</v>
      </c>
      <c r="C17" s="231"/>
      <c r="D17" s="299">
        <v>180332509300</v>
      </c>
      <c r="E17" s="299">
        <v>208283255950</v>
      </c>
      <c r="F17" s="252"/>
      <c r="G17" s="252"/>
      <c r="H17" s="252"/>
      <c r="I17" s="252"/>
    </row>
    <row r="18" spans="1:9" ht="26.4">
      <c r="A18" s="297" t="s">
        <v>325</v>
      </c>
      <c r="B18" s="298" t="s">
        <v>2</v>
      </c>
      <c r="C18" s="211"/>
      <c r="D18" s="289">
        <v>180332509300</v>
      </c>
      <c r="E18" s="289">
        <v>208283255950</v>
      </c>
      <c r="F18" s="252"/>
      <c r="G18" s="252"/>
      <c r="H18" s="252"/>
      <c r="I18" s="252"/>
    </row>
    <row r="19" spans="1:9" ht="26.4">
      <c r="A19" s="297" t="s">
        <v>265</v>
      </c>
      <c r="B19" s="298">
        <v>121.1</v>
      </c>
      <c r="C19" s="211"/>
      <c r="D19" s="304">
        <v>180332509300</v>
      </c>
      <c r="E19" s="289">
        <v>208283255950</v>
      </c>
      <c r="F19" s="252"/>
      <c r="G19" s="252"/>
      <c r="H19" s="252"/>
      <c r="I19" s="252"/>
    </row>
    <row r="20" spans="1:9" ht="26.4">
      <c r="A20" s="297" t="s">
        <v>266</v>
      </c>
      <c r="B20" s="298">
        <v>121.2</v>
      </c>
      <c r="C20" s="211"/>
      <c r="D20" s="289"/>
      <c r="E20" s="289"/>
      <c r="F20" s="252"/>
      <c r="G20" s="252"/>
      <c r="H20" s="252"/>
      <c r="I20" s="252"/>
    </row>
    <row r="21" spans="1:9" ht="26.4">
      <c r="A21" s="297" t="s">
        <v>267</v>
      </c>
      <c r="B21" s="298">
        <v>121.3</v>
      </c>
      <c r="C21" s="211"/>
      <c r="D21" s="304"/>
      <c r="E21" s="289"/>
      <c r="F21" s="253"/>
      <c r="G21" s="252"/>
      <c r="H21" s="252"/>
      <c r="I21" s="252"/>
    </row>
    <row r="22" spans="1:9" ht="26.4">
      <c r="A22" s="297" t="s">
        <v>268</v>
      </c>
      <c r="B22" s="298">
        <v>121.4</v>
      </c>
      <c r="C22" s="211"/>
      <c r="D22" s="289"/>
      <c r="E22" s="289"/>
      <c r="F22" s="252"/>
      <c r="G22" s="252"/>
      <c r="H22" s="252"/>
      <c r="I22" s="252"/>
    </row>
    <row r="23" spans="1:9" ht="26.4">
      <c r="A23" s="297" t="s">
        <v>326</v>
      </c>
      <c r="B23" s="298" t="s">
        <v>49</v>
      </c>
      <c r="C23" s="300"/>
      <c r="D23" s="289"/>
      <c r="E23" s="289"/>
      <c r="F23" s="252"/>
      <c r="G23" s="252"/>
      <c r="H23" s="252"/>
      <c r="I23" s="252"/>
    </row>
    <row r="24" spans="1:9" ht="26.4">
      <c r="A24" s="292" t="s">
        <v>327</v>
      </c>
      <c r="B24" s="301" t="s">
        <v>3</v>
      </c>
      <c r="C24" s="296"/>
      <c r="D24" s="299"/>
      <c r="E24" s="299"/>
      <c r="F24" s="252"/>
      <c r="G24" s="252"/>
      <c r="H24" s="252"/>
      <c r="I24" s="252"/>
    </row>
    <row r="25" spans="1:9" ht="26.4">
      <c r="A25" s="297" t="s">
        <v>328</v>
      </c>
      <c r="B25" s="298" t="s">
        <v>4</v>
      </c>
      <c r="C25" s="300"/>
      <c r="D25" s="289"/>
      <c r="E25" s="289"/>
      <c r="F25" s="252"/>
      <c r="G25" s="252"/>
      <c r="H25" s="252"/>
      <c r="I25" s="252"/>
    </row>
    <row r="26" spans="1:9" ht="26.4">
      <c r="A26" s="297" t="s">
        <v>329</v>
      </c>
      <c r="B26" s="302" t="s">
        <v>245</v>
      </c>
      <c r="C26" s="300"/>
      <c r="D26" s="289"/>
      <c r="E26" s="289"/>
      <c r="F26" s="252"/>
      <c r="G26" s="252"/>
      <c r="H26" s="252"/>
      <c r="I26" s="252"/>
    </row>
    <row r="27" spans="1:9" ht="26.4">
      <c r="A27" s="297" t="s">
        <v>330</v>
      </c>
      <c r="B27" s="298" t="s">
        <v>50</v>
      </c>
      <c r="C27" s="211"/>
      <c r="D27" s="289"/>
      <c r="E27" s="289"/>
      <c r="F27" s="252"/>
      <c r="G27" s="252"/>
      <c r="H27" s="252"/>
      <c r="I27" s="252"/>
    </row>
    <row r="28" spans="1:9" ht="26.4">
      <c r="A28" s="297" t="s">
        <v>331</v>
      </c>
      <c r="B28" s="298" t="s">
        <v>51</v>
      </c>
      <c r="C28" s="211"/>
      <c r="D28" s="289"/>
      <c r="E28" s="289"/>
      <c r="F28" s="252"/>
      <c r="G28" s="252"/>
      <c r="H28" s="252"/>
      <c r="I28" s="252"/>
    </row>
    <row r="29" spans="1:9" ht="42" customHeight="1">
      <c r="A29" s="297" t="s">
        <v>332</v>
      </c>
      <c r="B29" s="298" t="s">
        <v>246</v>
      </c>
      <c r="C29" s="211"/>
      <c r="D29" s="289"/>
      <c r="E29" s="289"/>
      <c r="F29" s="252"/>
      <c r="G29" s="252"/>
      <c r="H29" s="252"/>
      <c r="I29" s="252"/>
    </row>
    <row r="30" spans="1:9" ht="26.4">
      <c r="A30" s="297" t="s">
        <v>333</v>
      </c>
      <c r="B30" s="298" t="s">
        <v>52</v>
      </c>
      <c r="C30" s="211"/>
      <c r="D30" s="289"/>
      <c r="E30" s="289"/>
      <c r="F30" s="252"/>
      <c r="G30" s="252"/>
      <c r="H30" s="252"/>
      <c r="I30" s="252"/>
    </row>
    <row r="31" spans="1:9" ht="26.4">
      <c r="A31" s="297" t="s">
        <v>334</v>
      </c>
      <c r="B31" s="298" t="s">
        <v>53</v>
      </c>
      <c r="C31" s="211"/>
      <c r="D31" s="289"/>
      <c r="E31" s="289"/>
      <c r="F31" s="252"/>
      <c r="G31" s="252"/>
      <c r="H31" s="252"/>
      <c r="I31" s="252"/>
    </row>
    <row r="32" spans="1:9" ht="26.4">
      <c r="A32" s="297" t="s">
        <v>335</v>
      </c>
      <c r="B32" s="298" t="s">
        <v>54</v>
      </c>
      <c r="C32" s="211"/>
      <c r="D32" s="289"/>
      <c r="E32" s="289"/>
      <c r="F32" s="252"/>
      <c r="G32" s="252"/>
      <c r="H32" s="252"/>
      <c r="I32" s="252"/>
    </row>
    <row r="33" spans="1:9" ht="26.4">
      <c r="A33" s="292" t="s">
        <v>336</v>
      </c>
      <c r="B33" s="293" t="s">
        <v>55</v>
      </c>
      <c r="C33" s="231"/>
      <c r="D33" s="303">
        <v>195551620724</v>
      </c>
      <c r="E33" s="303">
        <v>218509521506</v>
      </c>
      <c r="F33" s="252"/>
      <c r="G33" s="252"/>
      <c r="H33" s="252"/>
      <c r="I33" s="252"/>
    </row>
    <row r="34" spans="1:9" ht="26.4">
      <c r="A34" s="292" t="s">
        <v>337</v>
      </c>
      <c r="B34" s="293" t="s">
        <v>56</v>
      </c>
      <c r="C34" s="231"/>
      <c r="D34" s="289"/>
      <c r="E34" s="299"/>
      <c r="F34" s="252"/>
      <c r="G34" s="252"/>
      <c r="H34" s="252"/>
      <c r="I34" s="252"/>
    </row>
    <row r="35" spans="1:9" ht="26.4">
      <c r="A35" s="297" t="s">
        <v>338</v>
      </c>
      <c r="B35" s="298" t="s">
        <v>6</v>
      </c>
      <c r="C35" s="211"/>
      <c r="D35" s="289"/>
      <c r="E35" s="289"/>
      <c r="F35" s="252"/>
      <c r="G35" s="252"/>
      <c r="H35" s="252"/>
      <c r="I35" s="252"/>
    </row>
    <row r="36" spans="1:9" ht="26.4">
      <c r="A36" s="297" t="s">
        <v>339</v>
      </c>
      <c r="B36" s="298" t="s">
        <v>7</v>
      </c>
      <c r="C36" s="211"/>
      <c r="D36" s="289"/>
      <c r="E36" s="289"/>
      <c r="F36" s="252"/>
      <c r="G36" s="252"/>
      <c r="H36" s="252"/>
      <c r="I36" s="252"/>
    </row>
    <row r="37" spans="1:9" ht="52.8">
      <c r="A37" s="297" t="s">
        <v>340</v>
      </c>
      <c r="B37" s="298" t="s">
        <v>57</v>
      </c>
      <c r="C37" s="211"/>
      <c r="D37" s="289">
        <v>165969641</v>
      </c>
      <c r="E37" s="289">
        <v>97926343</v>
      </c>
      <c r="F37" s="252"/>
      <c r="G37" s="252"/>
      <c r="H37" s="252"/>
      <c r="I37" s="252"/>
    </row>
    <row r="38" spans="1:9" ht="26.4">
      <c r="A38" s="297" t="s">
        <v>341</v>
      </c>
      <c r="B38" s="298" t="s">
        <v>8</v>
      </c>
      <c r="C38" s="211"/>
      <c r="D38" s="289">
        <v>28891794</v>
      </c>
      <c r="E38" s="288">
        <v>17144639</v>
      </c>
      <c r="F38" s="252"/>
      <c r="G38" s="252"/>
      <c r="H38" s="252"/>
      <c r="I38" s="252"/>
    </row>
    <row r="39" spans="1:9" ht="26.4">
      <c r="A39" s="297" t="s">
        <v>342</v>
      </c>
      <c r="B39" s="298" t="s">
        <v>9</v>
      </c>
      <c r="C39" s="211"/>
      <c r="D39" s="289"/>
      <c r="E39" s="289"/>
      <c r="F39" s="252"/>
      <c r="G39" s="252"/>
      <c r="H39" s="252"/>
      <c r="I39" s="252"/>
    </row>
    <row r="40" spans="1:9" ht="26.4">
      <c r="A40" s="297" t="s">
        <v>343</v>
      </c>
      <c r="B40" s="298" t="s">
        <v>58</v>
      </c>
      <c r="C40" s="211"/>
      <c r="D40" s="289">
        <v>62727920</v>
      </c>
      <c r="E40" s="289">
        <v>92727920</v>
      </c>
      <c r="F40" s="252"/>
      <c r="G40" s="252"/>
      <c r="H40" s="252"/>
      <c r="I40" s="252"/>
    </row>
    <row r="41" spans="1:9" ht="26.4">
      <c r="A41" s="297" t="s">
        <v>344</v>
      </c>
      <c r="B41" s="298" t="s">
        <v>59</v>
      </c>
      <c r="C41" s="211"/>
      <c r="D41" s="289">
        <v>152340407</v>
      </c>
      <c r="E41" s="289">
        <v>368762348</v>
      </c>
      <c r="F41" s="252"/>
      <c r="G41" s="252"/>
      <c r="H41" s="252"/>
      <c r="I41" s="252"/>
    </row>
    <row r="42" spans="1:9" ht="26.4">
      <c r="A42" s="297" t="s">
        <v>345</v>
      </c>
      <c r="B42" s="298" t="s">
        <v>10</v>
      </c>
      <c r="C42" s="211"/>
      <c r="D42" s="289">
        <v>397460246</v>
      </c>
      <c r="E42" s="289">
        <v>675035781</v>
      </c>
      <c r="F42" s="252"/>
      <c r="G42" s="252"/>
      <c r="H42" s="252"/>
      <c r="I42" s="252"/>
    </row>
    <row r="43" spans="1:9" ht="26.4">
      <c r="A43" s="297" t="s">
        <v>346</v>
      </c>
      <c r="B43" s="298" t="s">
        <v>60</v>
      </c>
      <c r="C43" s="211"/>
      <c r="D43" s="289">
        <v>251830842</v>
      </c>
      <c r="E43" s="289">
        <v>278171499</v>
      </c>
      <c r="F43" s="252"/>
      <c r="G43" s="252"/>
      <c r="H43" s="252"/>
      <c r="I43" s="252"/>
    </row>
    <row r="44" spans="1:9" ht="26.4">
      <c r="A44" s="297" t="s">
        <v>347</v>
      </c>
      <c r="B44" s="298" t="s">
        <v>61</v>
      </c>
      <c r="C44" s="211"/>
      <c r="D44" s="289"/>
      <c r="E44" s="289"/>
      <c r="F44" s="252"/>
      <c r="G44" s="252"/>
      <c r="H44" s="252"/>
      <c r="I44" s="252"/>
    </row>
    <row r="45" spans="1:9" ht="26.4">
      <c r="A45" s="292" t="s">
        <v>348</v>
      </c>
      <c r="B45" s="293" t="s">
        <v>5</v>
      </c>
      <c r="C45" s="231"/>
      <c r="D45" s="299">
        <v>1059220850</v>
      </c>
      <c r="E45" s="299">
        <v>1529768530</v>
      </c>
      <c r="F45" s="252"/>
      <c r="G45" s="252"/>
      <c r="H45" s="252"/>
      <c r="I45" s="252"/>
    </row>
    <row r="46" spans="1:9" ht="39.6">
      <c r="A46" s="292" t="s">
        <v>349</v>
      </c>
      <c r="B46" s="293" t="s">
        <v>11</v>
      </c>
      <c r="C46" s="231"/>
      <c r="D46" s="299">
        <v>194492399874</v>
      </c>
      <c r="E46" s="299">
        <v>216979752976</v>
      </c>
      <c r="F46" s="252"/>
      <c r="G46" s="252"/>
      <c r="H46" s="252"/>
      <c r="I46" s="252"/>
    </row>
    <row r="47" spans="1:9" ht="26.4">
      <c r="A47" s="297" t="s">
        <v>350</v>
      </c>
      <c r="B47" s="298" t="s">
        <v>12</v>
      </c>
      <c r="C47" s="211"/>
      <c r="D47" s="289">
        <v>164202028700</v>
      </c>
      <c r="E47" s="289">
        <v>169833198000</v>
      </c>
      <c r="F47" s="252"/>
      <c r="G47" s="252"/>
      <c r="H47" s="252"/>
      <c r="I47" s="252"/>
    </row>
    <row r="48" spans="1:9" ht="26.4">
      <c r="A48" s="297" t="s">
        <v>351</v>
      </c>
      <c r="B48" s="298" t="s">
        <v>13</v>
      </c>
      <c r="C48" s="211"/>
      <c r="D48" s="289">
        <v>379698703900</v>
      </c>
      <c r="E48" s="289">
        <v>360330669300</v>
      </c>
      <c r="F48" s="252"/>
      <c r="G48" s="252"/>
      <c r="H48" s="252"/>
      <c r="I48" s="252"/>
    </row>
    <row r="49" spans="1:9" ht="26.4">
      <c r="A49" s="297" t="s">
        <v>352</v>
      </c>
      <c r="B49" s="298" t="s">
        <v>62</v>
      </c>
      <c r="C49" s="211"/>
      <c r="D49" s="289">
        <v>-215496675200</v>
      </c>
      <c r="E49" s="289">
        <v>-190497471300</v>
      </c>
      <c r="F49" s="252"/>
      <c r="G49" s="252"/>
      <c r="H49" s="252"/>
      <c r="I49" s="252"/>
    </row>
    <row r="50" spans="1:9" ht="26.4">
      <c r="A50" s="297" t="s">
        <v>353</v>
      </c>
      <c r="B50" s="298" t="s">
        <v>63</v>
      </c>
      <c r="C50" s="211"/>
      <c r="D50" s="304">
        <v>24030538188</v>
      </c>
      <c r="E50" s="304">
        <v>24803049026</v>
      </c>
      <c r="F50" s="252"/>
      <c r="G50" s="252"/>
      <c r="H50" s="252"/>
      <c r="I50" s="252"/>
    </row>
    <row r="51" spans="1:9" ht="26.4">
      <c r="A51" s="297" t="s">
        <v>354</v>
      </c>
      <c r="B51" s="298" t="s">
        <v>14</v>
      </c>
      <c r="C51" s="211"/>
      <c r="D51" s="289">
        <v>6259832986</v>
      </c>
      <c r="E51" s="289">
        <v>22343505950</v>
      </c>
      <c r="F51" s="252"/>
      <c r="G51" s="252"/>
      <c r="H51" s="252"/>
      <c r="I51" s="252"/>
    </row>
    <row r="52" spans="1:9" ht="52.8">
      <c r="A52" s="292" t="s">
        <v>355</v>
      </c>
      <c r="B52" s="293" t="s">
        <v>15</v>
      </c>
      <c r="C52" s="231"/>
      <c r="D52" s="305">
        <v>11844.7</v>
      </c>
      <c r="E52" s="305">
        <v>12776.05</v>
      </c>
      <c r="F52" s="252"/>
      <c r="G52" s="252"/>
      <c r="H52" s="252"/>
      <c r="I52" s="252"/>
    </row>
    <row r="53" spans="1:9" ht="26.4">
      <c r="A53" s="292" t="s">
        <v>356</v>
      </c>
      <c r="B53" s="293" t="s">
        <v>64</v>
      </c>
      <c r="C53" s="231"/>
      <c r="D53" s="289"/>
      <c r="E53" s="305"/>
      <c r="F53" s="252"/>
      <c r="G53" s="252"/>
      <c r="H53" s="252"/>
      <c r="I53" s="252"/>
    </row>
    <row r="54" spans="1:9" ht="28.5" customHeight="1">
      <c r="A54" s="297" t="s">
        <v>357</v>
      </c>
      <c r="B54" s="298" t="s">
        <v>65</v>
      </c>
      <c r="C54" s="211"/>
      <c r="D54" s="289"/>
      <c r="E54" s="384"/>
      <c r="F54" s="252"/>
      <c r="G54" s="252"/>
      <c r="H54" s="252"/>
      <c r="I54" s="252"/>
    </row>
    <row r="55" spans="1:9" ht="39.6">
      <c r="A55" s="297" t="s">
        <v>358</v>
      </c>
      <c r="B55" s="298" t="s">
        <v>66</v>
      </c>
      <c r="C55" s="211"/>
      <c r="D55" s="289"/>
      <c r="E55" s="384"/>
      <c r="F55" s="252"/>
      <c r="G55" s="252"/>
      <c r="H55" s="252"/>
      <c r="I55" s="252"/>
    </row>
    <row r="56" spans="1:9" ht="29.25" customHeight="1">
      <c r="A56" s="292" t="s">
        <v>359</v>
      </c>
      <c r="B56" s="293"/>
      <c r="C56" s="231"/>
      <c r="D56" s="289"/>
      <c r="E56" s="305"/>
      <c r="F56" s="252"/>
      <c r="G56" s="252"/>
      <c r="H56" s="252"/>
      <c r="I56" s="252"/>
    </row>
    <row r="57" spans="1:9" ht="26.4">
      <c r="A57" s="297" t="s">
        <v>360</v>
      </c>
      <c r="B57" s="298" t="s">
        <v>68</v>
      </c>
      <c r="C57" s="211"/>
      <c r="D57" s="289"/>
      <c r="E57" s="384"/>
      <c r="F57" s="252"/>
      <c r="G57" s="252"/>
      <c r="H57" s="252"/>
      <c r="I57" s="252"/>
    </row>
    <row r="58" spans="1:9" ht="26.4">
      <c r="A58" s="297" t="s">
        <v>361</v>
      </c>
      <c r="B58" s="298" t="s">
        <v>69</v>
      </c>
      <c r="C58" s="211"/>
      <c r="D58" s="289"/>
      <c r="E58" s="384"/>
      <c r="F58" s="252"/>
      <c r="G58" s="252"/>
      <c r="H58" s="252"/>
      <c r="I58" s="252"/>
    </row>
    <row r="59" spans="1:9" ht="26.4">
      <c r="A59" s="297" t="s">
        <v>362</v>
      </c>
      <c r="B59" s="298" t="s">
        <v>70</v>
      </c>
      <c r="C59" s="211"/>
      <c r="D59" s="289"/>
      <c r="E59" s="384"/>
      <c r="F59" s="252"/>
      <c r="G59" s="252"/>
      <c r="H59" s="252"/>
      <c r="I59" s="252"/>
    </row>
    <row r="60" spans="1:9" ht="26.4">
      <c r="A60" s="297" t="s">
        <v>363</v>
      </c>
      <c r="B60" s="298" t="s">
        <v>71</v>
      </c>
      <c r="C60" s="211"/>
      <c r="D60" s="306">
        <v>16420202.869999999</v>
      </c>
      <c r="E60" s="306">
        <v>16983319.800000001</v>
      </c>
      <c r="F60" s="252"/>
      <c r="G60" s="252"/>
      <c r="H60" s="252"/>
      <c r="I60" s="252"/>
    </row>
    <row r="61" spans="1:9">
      <c r="A61" s="307"/>
      <c r="B61" s="308"/>
      <c r="C61" s="221"/>
      <c r="D61" s="309"/>
      <c r="E61" s="309"/>
    </row>
    <row r="62" spans="1:9">
      <c r="A62" s="243"/>
      <c r="B62" s="375"/>
      <c r="C62" s="375"/>
      <c r="D62" s="310"/>
      <c r="E62" s="310"/>
    </row>
    <row r="63" spans="1:9">
      <c r="A63" s="234" t="s">
        <v>629</v>
      </c>
      <c r="C63" s="223"/>
      <c r="D63" s="311" t="s">
        <v>630</v>
      </c>
      <c r="E63" s="222"/>
    </row>
    <row r="64" spans="1:9">
      <c r="A64" s="259" t="s">
        <v>175</v>
      </c>
      <c r="C64" s="223"/>
      <c r="D64" s="260" t="s">
        <v>176</v>
      </c>
      <c r="E64" s="260"/>
    </row>
    <row r="65" spans="1:5">
      <c r="C65" s="223"/>
      <c r="D65" s="223"/>
      <c r="E65" s="223"/>
    </row>
    <row r="66" spans="1:5">
      <c r="C66" s="223"/>
      <c r="D66" s="223"/>
      <c r="E66" s="223"/>
    </row>
    <row r="67" spans="1:5">
      <c r="C67" s="223"/>
      <c r="D67" s="223"/>
      <c r="E67" s="223"/>
    </row>
    <row r="68" spans="1:5">
      <c r="C68" s="223"/>
      <c r="D68" s="223"/>
      <c r="E68" s="223"/>
    </row>
    <row r="69" spans="1:5">
      <c r="C69" s="223"/>
      <c r="D69" s="223"/>
      <c r="E69" s="223"/>
    </row>
    <row r="70" spans="1:5">
      <c r="C70" s="223"/>
      <c r="D70" s="223"/>
      <c r="E70" s="223"/>
    </row>
    <row r="71" spans="1:5">
      <c r="A71" s="236"/>
      <c r="B71" s="236"/>
      <c r="C71" s="223"/>
      <c r="D71" s="224"/>
      <c r="E71" s="224"/>
    </row>
    <row r="72" spans="1:5">
      <c r="A72" s="234" t="s">
        <v>235</v>
      </c>
      <c r="C72" s="223"/>
      <c r="D72" s="312" t="s">
        <v>444</v>
      </c>
      <c r="E72" s="222"/>
    </row>
    <row r="73" spans="1:5">
      <c r="A73" s="234" t="s">
        <v>591</v>
      </c>
      <c r="C73" s="223"/>
      <c r="D73" s="222"/>
      <c r="E73" s="222"/>
    </row>
    <row r="74" spans="1:5">
      <c r="A74" s="213" t="s">
        <v>236</v>
      </c>
      <c r="C74" s="223"/>
      <c r="D74" s="223"/>
      <c r="E74" s="223"/>
    </row>
    <row r="75" spans="1:5">
      <c r="A75" s="226"/>
      <c r="B75" s="226"/>
      <c r="E75" s="225"/>
    </row>
    <row r="76" spans="1:5">
      <c r="A76" s="226"/>
      <c r="B76" s="226"/>
      <c r="E76" s="225"/>
    </row>
    <row r="77" spans="1:5">
      <c r="A77" s="435"/>
      <c r="B77" s="435"/>
      <c r="C77" s="226"/>
      <c r="D77" s="435"/>
      <c r="E77" s="435"/>
    </row>
    <row r="78" spans="1:5">
      <c r="A78" s="444"/>
      <c r="B78" s="444"/>
      <c r="C78" s="234"/>
      <c r="D78" s="444"/>
      <c r="E78" s="444"/>
    </row>
    <row r="79" spans="1:5" ht="13.2" customHeight="1">
      <c r="A79" s="447"/>
      <c r="B79" s="447"/>
      <c r="C79" s="313"/>
      <c r="D79" s="446"/>
      <c r="E79" s="446"/>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40" zoomScaleNormal="100" zoomScaleSheetLayoutView="100" workbookViewId="0">
      <selection activeCell="D54" sqref="D54:F57"/>
    </sheetView>
  </sheetViews>
  <sheetFormatPr defaultColWidth="9.109375" defaultRowHeight="13.2"/>
  <cols>
    <col min="1" max="1" width="9.33203125" style="316" bestFit="1" customWidth="1"/>
    <col min="2" max="2" width="50" style="316" customWidth="1"/>
    <col min="3" max="3" width="13.5546875" style="316" customWidth="1"/>
    <col min="4" max="4" width="22.5546875" style="218" customWidth="1"/>
    <col min="5" max="5" width="22" style="218" customWidth="1"/>
    <col min="6" max="6" width="23.5546875" style="318" customWidth="1"/>
    <col min="7" max="7" width="21.5546875" style="324" hidden="1" customWidth="1"/>
    <col min="8" max="8" width="12.33203125" style="314" hidden="1" customWidth="1"/>
    <col min="9" max="9" width="18" style="314" hidden="1" customWidth="1"/>
    <col min="10" max="10" width="6.88671875" style="314" hidden="1" customWidth="1"/>
    <col min="11" max="11" width="41.6640625" style="314" hidden="1" customWidth="1"/>
    <col min="12" max="12" width="10.33203125" style="314" customWidth="1"/>
    <col min="13" max="15" width="20.6640625" style="314" customWidth="1"/>
    <col min="16" max="16" width="9.109375" style="314"/>
    <col min="17" max="17" width="9.109375" style="315"/>
    <col min="18" max="18" width="16.109375" style="315" bestFit="1" customWidth="1"/>
    <col min="19" max="19" width="13.5546875" style="315" bestFit="1" customWidth="1"/>
    <col min="20" max="20" width="14.109375" style="315" bestFit="1" customWidth="1"/>
    <col min="21" max="16384" width="9.109375" style="316"/>
  </cols>
  <sheetData>
    <row r="1" spans="1:20" ht="23.25" customHeight="1">
      <c r="A1" s="450" t="s">
        <v>506</v>
      </c>
      <c r="B1" s="450"/>
      <c r="C1" s="450"/>
      <c r="D1" s="450"/>
      <c r="E1" s="450"/>
      <c r="F1" s="450"/>
    </row>
    <row r="2" spans="1:20" ht="25.5" customHeight="1">
      <c r="A2" s="451" t="s">
        <v>507</v>
      </c>
      <c r="B2" s="451"/>
      <c r="C2" s="451"/>
      <c r="D2" s="451"/>
      <c r="E2" s="451"/>
      <c r="F2" s="451"/>
    </row>
    <row r="3" spans="1:20" ht="15" customHeight="1">
      <c r="A3" s="449" t="s">
        <v>260</v>
      </c>
      <c r="B3" s="449"/>
      <c r="C3" s="449"/>
      <c r="D3" s="449"/>
      <c r="E3" s="449"/>
      <c r="F3" s="449"/>
    </row>
    <row r="4" spans="1:20">
      <c r="A4" s="449"/>
      <c r="B4" s="449"/>
      <c r="C4" s="449"/>
      <c r="D4" s="449"/>
      <c r="E4" s="449"/>
      <c r="F4" s="449"/>
    </row>
    <row r="5" spans="1:20">
      <c r="A5" s="453" t="s">
        <v>648</v>
      </c>
      <c r="B5" s="453"/>
      <c r="C5" s="453"/>
      <c r="D5" s="453"/>
      <c r="E5" s="453"/>
      <c r="F5" s="453"/>
    </row>
    <row r="6" spans="1:20">
      <c r="A6" s="380"/>
      <c r="B6" s="380"/>
      <c r="C6" s="380"/>
      <c r="D6" s="378"/>
      <c r="E6" s="378"/>
      <c r="F6" s="317"/>
    </row>
    <row r="7" spans="1:20" ht="30" customHeight="1">
      <c r="A7" s="452" t="s">
        <v>609</v>
      </c>
      <c r="B7" s="452"/>
      <c r="C7" s="452" t="s">
        <v>610</v>
      </c>
      <c r="D7" s="452"/>
      <c r="E7" s="452"/>
      <c r="F7" s="452"/>
    </row>
    <row r="8" spans="1:20" ht="30" customHeight="1">
      <c r="A8" s="452" t="s">
        <v>605</v>
      </c>
      <c r="B8" s="452"/>
      <c r="C8" s="452" t="s">
        <v>606</v>
      </c>
      <c r="D8" s="452"/>
      <c r="E8" s="452"/>
      <c r="F8" s="452"/>
    </row>
    <row r="9" spans="1:20" ht="30" customHeight="1">
      <c r="A9" s="448" t="s">
        <v>607</v>
      </c>
      <c r="B9" s="448"/>
      <c r="C9" s="448" t="s">
        <v>608</v>
      </c>
      <c r="D9" s="448"/>
      <c r="E9" s="448"/>
      <c r="F9" s="448"/>
    </row>
    <row r="10" spans="1:20" ht="30" customHeight="1">
      <c r="A10" s="448" t="s">
        <v>611</v>
      </c>
      <c r="B10" s="448"/>
      <c r="C10" s="448" t="s">
        <v>649</v>
      </c>
      <c r="D10" s="448"/>
      <c r="E10" s="448"/>
      <c r="F10" s="448"/>
    </row>
    <row r="11" spans="1:20" ht="19.5" customHeight="1">
      <c r="A11" s="379"/>
      <c r="B11" s="379"/>
      <c r="C11" s="379"/>
      <c r="D11" s="376"/>
      <c r="E11" s="376"/>
      <c r="F11" s="376"/>
    </row>
    <row r="12" spans="1:20" ht="21.75" customHeight="1">
      <c r="A12" s="237" t="s">
        <v>261</v>
      </c>
      <c r="B12" s="219"/>
      <c r="C12" s="219"/>
    </row>
    <row r="13" spans="1:20" ht="53.25" customHeight="1">
      <c r="A13" s="238" t="s">
        <v>196</v>
      </c>
      <c r="B13" s="238" t="s">
        <v>197</v>
      </c>
      <c r="C13" s="238" t="s">
        <v>198</v>
      </c>
      <c r="D13" s="291" t="s">
        <v>284</v>
      </c>
      <c r="E13" s="216" t="s">
        <v>285</v>
      </c>
      <c r="F13" s="246" t="s">
        <v>231</v>
      </c>
      <c r="G13" s="324" t="s">
        <v>631</v>
      </c>
    </row>
    <row r="14" spans="1:20" s="322" customFormat="1" ht="26.4">
      <c r="A14" s="265" t="s">
        <v>46</v>
      </c>
      <c r="B14" s="240" t="s">
        <v>247</v>
      </c>
      <c r="C14" s="208" t="s">
        <v>88</v>
      </c>
      <c r="D14" s="319"/>
      <c r="E14" s="320"/>
      <c r="F14" s="321"/>
      <c r="G14" s="324"/>
      <c r="H14" s="314"/>
      <c r="I14" s="314"/>
      <c r="J14" s="314"/>
      <c r="K14" s="314"/>
      <c r="L14" s="314"/>
      <c r="M14" s="314"/>
      <c r="N14" s="314"/>
      <c r="O14" s="314"/>
      <c r="P14" s="314"/>
      <c r="Q14" s="315"/>
      <c r="R14" s="315"/>
      <c r="S14" s="315"/>
      <c r="T14" s="315"/>
    </row>
    <row r="15" spans="1:20" s="322" customFormat="1" ht="26.4">
      <c r="A15" s="265" t="s">
        <v>89</v>
      </c>
      <c r="B15" s="208" t="s">
        <v>364</v>
      </c>
      <c r="C15" s="208" t="s">
        <v>90</v>
      </c>
      <c r="D15" s="267">
        <v>15219111424</v>
      </c>
      <c r="E15" s="267">
        <v>10226265556</v>
      </c>
      <c r="F15" s="323">
        <v>0.25630079263597966</v>
      </c>
      <c r="G15" s="324">
        <v>59379884344</v>
      </c>
      <c r="H15" s="314">
        <v>10431534304</v>
      </c>
      <c r="I15" s="314"/>
      <c r="J15" s="314"/>
      <c r="K15" s="314"/>
      <c r="L15" s="314"/>
      <c r="M15" s="314"/>
      <c r="N15" s="314"/>
      <c r="O15" s="314"/>
      <c r="P15" s="314"/>
      <c r="Q15" s="315"/>
      <c r="R15" s="315"/>
      <c r="S15" s="315"/>
      <c r="T15" s="315"/>
    </row>
    <row r="16" spans="1:20" s="322" customFormat="1" ht="26.4">
      <c r="A16" s="265"/>
      <c r="B16" s="325" t="s">
        <v>508</v>
      </c>
      <c r="C16" s="208" t="s">
        <v>91</v>
      </c>
      <c r="D16" s="267"/>
      <c r="E16" s="267"/>
      <c r="F16" s="323"/>
      <c r="G16" s="324" t="s">
        <v>652</v>
      </c>
      <c r="H16" s="314"/>
      <c r="I16" s="314"/>
      <c r="J16" s="314"/>
      <c r="K16" s="314"/>
      <c r="L16" s="314"/>
      <c r="M16" s="314"/>
      <c r="N16" s="314"/>
      <c r="O16" s="314"/>
      <c r="P16" s="314"/>
      <c r="Q16" s="315"/>
      <c r="R16" s="315"/>
      <c r="S16" s="315"/>
      <c r="T16" s="315"/>
    </row>
    <row r="17" spans="1:20" s="322" customFormat="1" ht="26.4">
      <c r="A17" s="265"/>
      <c r="B17" s="325" t="s">
        <v>365</v>
      </c>
      <c r="C17" s="208" t="s">
        <v>92</v>
      </c>
      <c r="D17" s="267">
        <v>15219111424</v>
      </c>
      <c r="E17" s="267">
        <v>10226265556</v>
      </c>
      <c r="F17" s="323">
        <v>0.25630079263597966</v>
      </c>
      <c r="G17" s="324">
        <v>59379884344</v>
      </c>
      <c r="H17" s="314">
        <v>10431534304</v>
      </c>
      <c r="I17" s="314"/>
      <c r="J17" s="314"/>
      <c r="K17" s="314"/>
      <c r="L17" s="314"/>
      <c r="M17" s="314"/>
      <c r="N17" s="314"/>
      <c r="O17" s="314"/>
      <c r="P17" s="314"/>
      <c r="Q17" s="315"/>
      <c r="R17" s="315"/>
      <c r="S17" s="315"/>
      <c r="T17" s="315"/>
    </row>
    <row r="18" spans="1:20" s="322" customFormat="1" ht="26.4">
      <c r="A18" s="265" t="s">
        <v>93</v>
      </c>
      <c r="B18" s="208" t="s">
        <v>367</v>
      </c>
      <c r="C18" s="208" t="s">
        <v>94</v>
      </c>
      <c r="D18" s="267">
        <v>180332509300</v>
      </c>
      <c r="E18" s="267">
        <v>208283255950</v>
      </c>
      <c r="F18" s="323">
        <v>2.0165199868299246</v>
      </c>
      <c r="G18" s="324">
        <v>89427583400</v>
      </c>
      <c r="H18" s="314">
        <v>70044278000</v>
      </c>
      <c r="I18" s="314"/>
      <c r="J18" s="314"/>
      <c r="K18" s="314"/>
      <c r="L18" s="314"/>
      <c r="M18" s="314"/>
      <c r="N18" s="314"/>
      <c r="O18" s="314"/>
      <c r="P18" s="314"/>
      <c r="Q18" s="315"/>
      <c r="R18" s="315"/>
      <c r="S18" s="315"/>
      <c r="T18" s="315"/>
    </row>
    <row r="19" spans="1:20" s="322" customFormat="1" ht="26.4">
      <c r="A19" s="265"/>
      <c r="B19" s="325" t="s">
        <v>368</v>
      </c>
      <c r="C19" s="208" t="s">
        <v>95</v>
      </c>
      <c r="D19" s="360">
        <v>180332509300</v>
      </c>
      <c r="E19" s="326">
        <v>208283255950</v>
      </c>
      <c r="F19" s="323">
        <v>2.0165199868299246</v>
      </c>
      <c r="G19" s="324">
        <v>89427583400</v>
      </c>
      <c r="H19" s="314">
        <v>70044278000</v>
      </c>
      <c r="I19" s="314"/>
      <c r="J19" s="314"/>
      <c r="K19" s="314"/>
      <c r="L19" s="314"/>
      <c r="M19" s="314"/>
      <c r="N19" s="314"/>
      <c r="O19" s="314"/>
      <c r="P19" s="314"/>
      <c r="Q19" s="315"/>
      <c r="R19" s="315"/>
      <c r="S19" s="315"/>
      <c r="T19" s="315"/>
    </row>
    <row r="20" spans="1:20" s="322" customFormat="1" ht="26.4">
      <c r="A20" s="265"/>
      <c r="B20" s="325" t="s">
        <v>369</v>
      </c>
      <c r="C20" s="208" t="s">
        <v>96</v>
      </c>
      <c r="D20" s="361"/>
      <c r="E20" s="267"/>
      <c r="F20" s="323"/>
      <c r="G20" s="324" t="s">
        <v>652</v>
      </c>
      <c r="H20" s="314"/>
      <c r="I20" s="314"/>
      <c r="J20" s="314"/>
      <c r="K20" s="314"/>
      <c r="L20" s="314"/>
      <c r="M20" s="314"/>
      <c r="N20" s="314"/>
      <c r="O20" s="314"/>
      <c r="P20" s="314"/>
      <c r="Q20" s="315"/>
      <c r="R20" s="315"/>
      <c r="S20" s="315"/>
      <c r="T20" s="315"/>
    </row>
    <row r="21" spans="1:20" s="322" customFormat="1" ht="26.4">
      <c r="A21" s="265"/>
      <c r="B21" s="325" t="s">
        <v>370</v>
      </c>
      <c r="C21" s="208" t="s">
        <v>178</v>
      </c>
      <c r="D21" s="361"/>
      <c r="E21" s="267"/>
      <c r="F21" s="323"/>
      <c r="G21" s="324" t="s">
        <v>652</v>
      </c>
      <c r="H21" s="314"/>
      <c r="I21" s="314"/>
      <c r="J21" s="314"/>
      <c r="K21" s="314"/>
      <c r="L21" s="314"/>
      <c r="M21" s="314"/>
      <c r="N21" s="314"/>
      <c r="O21" s="314"/>
      <c r="P21" s="314"/>
      <c r="Q21" s="315"/>
      <c r="R21" s="315"/>
      <c r="S21" s="315"/>
      <c r="T21" s="315"/>
    </row>
    <row r="22" spans="1:20" s="322" customFormat="1" ht="26.4">
      <c r="A22" s="265"/>
      <c r="B22" s="325" t="s">
        <v>269</v>
      </c>
      <c r="C22" s="208" t="s">
        <v>179</v>
      </c>
      <c r="D22" s="361"/>
      <c r="E22" s="326"/>
      <c r="F22" s="323"/>
      <c r="G22" s="324" t="s">
        <v>652</v>
      </c>
      <c r="H22" s="314"/>
      <c r="I22" s="314"/>
      <c r="J22" s="314"/>
      <c r="K22" s="314"/>
      <c r="L22" s="314"/>
      <c r="M22" s="314"/>
      <c r="N22" s="314"/>
      <c r="O22" s="314"/>
      <c r="P22" s="314"/>
      <c r="Q22" s="315"/>
      <c r="R22" s="315"/>
      <c r="S22" s="315"/>
      <c r="T22" s="315"/>
    </row>
    <row r="23" spans="1:20" s="322" customFormat="1" ht="26.4">
      <c r="A23" s="265" t="s">
        <v>97</v>
      </c>
      <c r="B23" s="325" t="s">
        <v>536</v>
      </c>
      <c r="C23" s="208"/>
      <c r="D23" s="326"/>
      <c r="E23" s="326"/>
      <c r="F23" s="323"/>
      <c r="G23" s="324" t="s">
        <v>652</v>
      </c>
      <c r="H23" s="314"/>
      <c r="I23" s="314"/>
      <c r="J23" s="314"/>
      <c r="K23" s="314"/>
      <c r="L23" s="314"/>
      <c r="M23" s="314"/>
      <c r="N23" s="314"/>
      <c r="O23" s="314"/>
      <c r="P23" s="314"/>
      <c r="Q23" s="315"/>
      <c r="R23" s="315"/>
      <c r="S23" s="315"/>
      <c r="T23" s="315"/>
    </row>
    <row r="24" spans="1:20" s="322" customFormat="1" ht="26.4">
      <c r="A24" s="265" t="s">
        <v>99</v>
      </c>
      <c r="B24" s="208" t="s">
        <v>371</v>
      </c>
      <c r="C24" s="208" t="s">
        <v>98</v>
      </c>
      <c r="D24" s="267"/>
      <c r="E24" s="267"/>
      <c r="F24" s="323"/>
      <c r="G24" s="324">
        <v>135200000</v>
      </c>
      <c r="H24" s="314"/>
      <c r="I24" s="314"/>
      <c r="J24" s="314"/>
      <c r="K24" s="314"/>
      <c r="L24" s="314"/>
      <c r="M24" s="314"/>
      <c r="N24" s="314"/>
      <c r="O24" s="314"/>
      <c r="P24" s="314"/>
      <c r="Q24" s="315"/>
      <c r="R24" s="315"/>
      <c r="S24" s="315"/>
      <c r="T24" s="315"/>
    </row>
    <row r="25" spans="1:20" s="322" customFormat="1" ht="26.4">
      <c r="A25" s="265" t="s">
        <v>101</v>
      </c>
      <c r="B25" s="208" t="s">
        <v>372</v>
      </c>
      <c r="C25" s="208" t="s">
        <v>100</v>
      </c>
      <c r="D25" s="267"/>
      <c r="E25" s="267"/>
      <c r="F25" s="323"/>
      <c r="G25" s="324" t="s">
        <v>652</v>
      </c>
      <c r="H25" s="314"/>
      <c r="I25" s="314"/>
      <c r="J25" s="314"/>
      <c r="K25" s="314"/>
      <c r="L25" s="314"/>
      <c r="M25" s="314"/>
      <c r="N25" s="314"/>
      <c r="O25" s="314"/>
      <c r="P25" s="314"/>
      <c r="Q25" s="315"/>
      <c r="R25" s="315"/>
      <c r="S25" s="315"/>
      <c r="T25" s="315"/>
    </row>
    <row r="26" spans="1:20" s="322" customFormat="1" ht="26.4">
      <c r="A26" s="265" t="s">
        <v>103</v>
      </c>
      <c r="B26" s="208" t="s">
        <v>535</v>
      </c>
      <c r="C26" s="208"/>
      <c r="D26" s="326"/>
      <c r="E26" s="326"/>
      <c r="F26" s="323"/>
      <c r="G26" s="324" t="s">
        <v>652</v>
      </c>
      <c r="H26" s="314"/>
      <c r="I26" s="314"/>
      <c r="J26" s="314"/>
      <c r="K26" s="314"/>
      <c r="L26" s="314"/>
      <c r="M26" s="314"/>
      <c r="N26" s="314"/>
      <c r="O26" s="314"/>
      <c r="P26" s="314"/>
      <c r="Q26" s="315"/>
      <c r="R26" s="315"/>
      <c r="S26" s="315"/>
      <c r="T26" s="315"/>
    </row>
    <row r="27" spans="1:20" s="322" customFormat="1" ht="26.4">
      <c r="A27" s="265" t="s">
        <v>105</v>
      </c>
      <c r="B27" s="208" t="s">
        <v>373</v>
      </c>
      <c r="C27" s="208" t="s">
        <v>102</v>
      </c>
      <c r="D27" s="326"/>
      <c r="E27" s="326"/>
      <c r="F27" s="323"/>
      <c r="G27" s="324">
        <v>12162650000</v>
      </c>
      <c r="H27" s="314"/>
      <c r="I27" s="314"/>
      <c r="J27" s="314"/>
      <c r="K27" s="314"/>
      <c r="L27" s="314"/>
      <c r="M27" s="314"/>
      <c r="N27" s="314"/>
      <c r="O27" s="314"/>
      <c r="P27" s="314"/>
      <c r="Q27" s="315"/>
      <c r="R27" s="315"/>
      <c r="S27" s="315"/>
      <c r="T27" s="315"/>
    </row>
    <row r="28" spans="1:20" s="322" customFormat="1" ht="26.4">
      <c r="A28" s="265" t="s">
        <v>107</v>
      </c>
      <c r="B28" s="208" t="s">
        <v>374</v>
      </c>
      <c r="C28" s="208" t="s">
        <v>104</v>
      </c>
      <c r="D28" s="326"/>
      <c r="E28" s="326"/>
      <c r="F28" s="323"/>
      <c r="G28" s="324" t="s">
        <v>652</v>
      </c>
      <c r="H28" s="314"/>
      <c r="I28" s="314"/>
      <c r="J28" s="314"/>
      <c r="K28" s="314"/>
      <c r="L28" s="314"/>
      <c r="M28" s="314"/>
      <c r="N28" s="314"/>
      <c r="O28" s="314"/>
      <c r="P28" s="314"/>
      <c r="Q28" s="315"/>
      <c r="R28" s="315"/>
      <c r="S28" s="315"/>
      <c r="T28" s="315"/>
    </row>
    <row r="29" spans="1:20" s="322" customFormat="1" ht="26.4">
      <c r="A29" s="265" t="s">
        <v>509</v>
      </c>
      <c r="B29" s="208" t="s">
        <v>375</v>
      </c>
      <c r="C29" s="208" t="s">
        <v>106</v>
      </c>
      <c r="D29" s="326"/>
      <c r="E29" s="326"/>
      <c r="F29" s="323"/>
      <c r="G29" s="324" t="s">
        <v>652</v>
      </c>
      <c r="H29" s="314"/>
      <c r="I29" s="314"/>
      <c r="J29" s="314"/>
      <c r="K29" s="314"/>
      <c r="L29" s="314"/>
      <c r="M29" s="314"/>
      <c r="N29" s="314"/>
      <c r="O29" s="314"/>
      <c r="P29" s="314"/>
      <c r="Q29" s="315"/>
      <c r="R29" s="315"/>
      <c r="S29" s="315"/>
      <c r="T29" s="315"/>
    </row>
    <row r="30" spans="1:20" s="192" customFormat="1" ht="26.4">
      <c r="A30" s="327" t="s">
        <v>510</v>
      </c>
      <c r="B30" s="240" t="s">
        <v>248</v>
      </c>
      <c r="C30" s="240" t="s">
        <v>108</v>
      </c>
      <c r="D30" s="266">
        <v>195551620724</v>
      </c>
      <c r="E30" s="266">
        <v>218509521506</v>
      </c>
      <c r="F30" s="343">
        <v>1.2138123276274217</v>
      </c>
      <c r="G30" s="324">
        <v>161105317744</v>
      </c>
      <c r="H30" s="314">
        <v>80475812304</v>
      </c>
      <c r="I30" s="314"/>
      <c r="J30" s="314"/>
      <c r="K30" s="314"/>
      <c r="L30" s="314"/>
      <c r="M30" s="314"/>
      <c r="N30" s="314"/>
      <c r="O30" s="314"/>
      <c r="P30" s="314"/>
      <c r="Q30" s="315"/>
      <c r="R30" s="315"/>
      <c r="S30" s="315"/>
      <c r="T30" s="315"/>
    </row>
    <row r="31" spans="1:20" s="322" customFormat="1" ht="26.4">
      <c r="A31" s="327" t="s">
        <v>56</v>
      </c>
      <c r="B31" s="240" t="s">
        <v>249</v>
      </c>
      <c r="C31" s="208" t="s">
        <v>109</v>
      </c>
      <c r="D31" s="326"/>
      <c r="E31" s="326"/>
      <c r="F31" s="323"/>
      <c r="G31" s="324" t="s">
        <v>652</v>
      </c>
      <c r="H31" s="314"/>
      <c r="I31" s="314"/>
      <c r="J31" s="314"/>
      <c r="K31" s="314"/>
      <c r="L31" s="314"/>
      <c r="M31" s="314"/>
      <c r="N31" s="314"/>
      <c r="O31" s="314"/>
      <c r="P31" s="314"/>
      <c r="Q31" s="315"/>
      <c r="R31" s="315"/>
      <c r="S31" s="315"/>
      <c r="T31" s="315"/>
    </row>
    <row r="32" spans="1:20" s="322" customFormat="1" ht="39.6">
      <c r="A32" s="327" t="s">
        <v>110</v>
      </c>
      <c r="B32" s="240" t="s">
        <v>511</v>
      </c>
      <c r="C32" s="208"/>
      <c r="D32" s="326"/>
      <c r="E32" s="326"/>
      <c r="F32" s="323"/>
      <c r="G32" s="324" t="s">
        <v>652</v>
      </c>
      <c r="H32" s="314"/>
      <c r="I32" s="314"/>
      <c r="J32" s="314"/>
      <c r="K32" s="314"/>
      <c r="L32" s="314"/>
      <c r="M32" s="314"/>
      <c r="N32" s="314"/>
      <c r="O32" s="314"/>
      <c r="P32" s="314"/>
      <c r="Q32" s="315"/>
      <c r="R32" s="315"/>
      <c r="S32" s="315"/>
      <c r="T32" s="315"/>
    </row>
    <row r="33" spans="1:20" s="322" customFormat="1" ht="38.25" customHeight="1">
      <c r="A33" s="327" t="s">
        <v>112</v>
      </c>
      <c r="B33" s="240" t="s">
        <v>376</v>
      </c>
      <c r="C33" s="240" t="s">
        <v>111</v>
      </c>
      <c r="D33" s="328"/>
      <c r="E33" s="328"/>
      <c r="F33" s="323"/>
      <c r="G33" s="324" t="s">
        <v>652</v>
      </c>
      <c r="H33" s="314">
        <v>3601595000</v>
      </c>
      <c r="I33" s="314"/>
      <c r="J33" s="314"/>
      <c r="K33" s="314"/>
      <c r="L33" s="314"/>
      <c r="M33" s="314"/>
      <c r="N33" s="314"/>
      <c r="O33" s="314"/>
      <c r="P33" s="314"/>
      <c r="Q33" s="315"/>
      <c r="R33" s="315"/>
      <c r="S33" s="315"/>
      <c r="T33" s="315"/>
    </row>
    <row r="34" spans="1:20" s="322" customFormat="1" ht="26.4">
      <c r="A34" s="265"/>
      <c r="B34" s="325" t="s">
        <v>537</v>
      </c>
      <c r="C34" s="208" t="s">
        <v>237</v>
      </c>
      <c r="D34" s="329"/>
      <c r="E34" s="329"/>
      <c r="F34" s="323"/>
      <c r="G34" s="324" t="s">
        <v>652</v>
      </c>
      <c r="H34" s="314">
        <v>3601595000</v>
      </c>
      <c r="I34" s="314"/>
      <c r="J34" s="314"/>
      <c r="K34" s="314"/>
      <c r="L34" s="314"/>
      <c r="M34" s="314"/>
      <c r="N34" s="314"/>
      <c r="O34" s="314"/>
      <c r="P34" s="314"/>
      <c r="Q34" s="315"/>
      <c r="R34" s="315"/>
      <c r="S34" s="315"/>
      <c r="T34" s="315"/>
    </row>
    <row r="35" spans="1:20" s="322" customFormat="1" ht="26.4">
      <c r="A35" s="265"/>
      <c r="B35" s="325" t="s">
        <v>377</v>
      </c>
      <c r="C35" s="208" t="s">
        <v>250</v>
      </c>
      <c r="D35" s="329"/>
      <c r="E35" s="329"/>
      <c r="F35" s="323"/>
      <c r="G35" s="324" t="s">
        <v>652</v>
      </c>
      <c r="H35" s="314"/>
      <c r="I35" s="314"/>
      <c r="J35" s="314"/>
      <c r="K35" s="314"/>
      <c r="L35" s="314"/>
      <c r="M35" s="314"/>
      <c r="N35" s="314"/>
      <c r="O35" s="314"/>
      <c r="P35" s="314"/>
      <c r="Q35" s="315"/>
      <c r="R35" s="315"/>
      <c r="S35" s="315"/>
      <c r="T35" s="315"/>
    </row>
    <row r="36" spans="1:20" s="322" customFormat="1" ht="26.4">
      <c r="A36" s="327" t="s">
        <v>114</v>
      </c>
      <c r="B36" s="240" t="s">
        <v>378</v>
      </c>
      <c r="C36" s="240" t="s">
        <v>113</v>
      </c>
      <c r="D36" s="266">
        <v>1059220850</v>
      </c>
      <c r="E36" s="266">
        <v>1529768530</v>
      </c>
      <c r="F36" s="343">
        <v>0.95727878912675646</v>
      </c>
      <c r="G36" s="324">
        <v>1106491507</v>
      </c>
      <c r="H36" s="314">
        <v>339959140</v>
      </c>
      <c r="I36" s="314"/>
      <c r="J36" s="314"/>
      <c r="K36" s="314"/>
      <c r="L36" s="314"/>
      <c r="M36" s="314"/>
      <c r="N36" s="314"/>
      <c r="O36" s="314"/>
      <c r="P36" s="314"/>
      <c r="Q36" s="315"/>
      <c r="R36" s="315"/>
      <c r="S36" s="315"/>
      <c r="T36" s="315"/>
    </row>
    <row r="37" spans="1:20" s="322" customFormat="1" ht="26.4">
      <c r="A37" s="265"/>
      <c r="B37" s="208" t="s">
        <v>379</v>
      </c>
      <c r="C37" s="208" t="s">
        <v>238</v>
      </c>
      <c r="D37" s="267">
        <v>397460246</v>
      </c>
      <c r="E37" s="267">
        <v>675035781</v>
      </c>
      <c r="F37" s="323">
        <v>2.8499368017978237</v>
      </c>
      <c r="G37" s="324">
        <v>139462828</v>
      </c>
      <c r="H37" s="314">
        <v>31832430</v>
      </c>
      <c r="I37" s="314"/>
      <c r="J37" s="314"/>
      <c r="K37" s="314"/>
      <c r="L37" s="314"/>
      <c r="M37" s="314"/>
      <c r="N37" s="314"/>
      <c r="O37" s="314"/>
      <c r="P37" s="314"/>
      <c r="Q37" s="315"/>
      <c r="R37" s="315"/>
      <c r="S37" s="315"/>
      <c r="T37" s="315"/>
    </row>
    <row r="38" spans="1:20" s="322" customFormat="1" ht="26.4">
      <c r="A38" s="265"/>
      <c r="B38" s="208" t="s">
        <v>380</v>
      </c>
      <c r="C38" s="208" t="s">
        <v>239</v>
      </c>
      <c r="D38" s="267">
        <v>152340407</v>
      </c>
      <c r="E38" s="267">
        <v>368762348</v>
      </c>
      <c r="F38" s="323">
        <v>0.24511642468094724</v>
      </c>
      <c r="G38" s="324">
        <v>621502240</v>
      </c>
      <c r="H38" s="314">
        <v>48454268</v>
      </c>
      <c r="I38" s="314"/>
      <c r="J38" s="314"/>
      <c r="K38" s="314"/>
      <c r="L38" s="314"/>
      <c r="M38" s="314"/>
      <c r="N38" s="314"/>
      <c r="O38" s="314"/>
      <c r="P38" s="314"/>
      <c r="Q38" s="315"/>
      <c r="R38" s="315"/>
      <c r="S38" s="315"/>
      <c r="T38" s="315"/>
    </row>
    <row r="39" spans="1:20" s="322" customFormat="1" ht="26.4">
      <c r="A39" s="265"/>
      <c r="B39" s="208" t="s">
        <v>270</v>
      </c>
      <c r="C39" s="208" t="s">
        <v>180</v>
      </c>
      <c r="D39" s="326"/>
      <c r="E39" s="326"/>
      <c r="F39" s="323"/>
      <c r="G39" s="324" t="s">
        <v>652</v>
      </c>
      <c r="H39" s="314"/>
      <c r="I39" s="314"/>
      <c r="J39" s="314"/>
      <c r="K39" s="314"/>
      <c r="L39" s="314"/>
      <c r="M39" s="314"/>
      <c r="N39" s="314"/>
      <c r="O39" s="314"/>
      <c r="P39" s="314"/>
      <c r="Q39" s="315"/>
      <c r="R39" s="315"/>
      <c r="S39" s="315"/>
      <c r="T39" s="315"/>
    </row>
    <row r="40" spans="1:20" s="322" customFormat="1" ht="26.4">
      <c r="A40" s="265"/>
      <c r="B40" s="208" t="s">
        <v>381</v>
      </c>
      <c r="C40" s="208" t="s">
        <v>184</v>
      </c>
      <c r="D40" s="267">
        <v>15000000</v>
      </c>
      <c r="E40" s="267">
        <v>45000000</v>
      </c>
      <c r="F40" s="323">
        <v>1</v>
      </c>
      <c r="G40" s="324">
        <v>15000000</v>
      </c>
      <c r="H40" s="314">
        <v>30000000</v>
      </c>
      <c r="I40" s="314"/>
      <c r="J40" s="314"/>
      <c r="K40" s="314"/>
      <c r="L40" s="314"/>
      <c r="M40" s="314"/>
      <c r="N40" s="314"/>
      <c r="O40" s="314"/>
      <c r="P40" s="314"/>
      <c r="Q40" s="315"/>
      <c r="R40" s="315"/>
      <c r="S40" s="315"/>
      <c r="T40" s="315"/>
    </row>
    <row r="41" spans="1:20" s="322" customFormat="1" ht="39.6">
      <c r="A41" s="265"/>
      <c r="B41" s="208" t="s">
        <v>435</v>
      </c>
      <c r="C41" s="208" t="s">
        <v>181</v>
      </c>
      <c r="D41" s="326"/>
      <c r="E41" s="326"/>
      <c r="F41" s="323"/>
      <c r="G41" s="324" t="s">
        <v>652</v>
      </c>
      <c r="H41" s="314"/>
      <c r="I41" s="314"/>
      <c r="J41" s="314"/>
      <c r="K41" s="314"/>
      <c r="L41" s="314"/>
      <c r="M41" s="314"/>
      <c r="N41" s="314"/>
      <c r="O41" s="314"/>
      <c r="P41" s="314"/>
      <c r="Q41" s="315"/>
      <c r="R41" s="315"/>
      <c r="S41" s="315"/>
      <c r="T41" s="315"/>
    </row>
    <row r="42" spans="1:20" s="322" customFormat="1" ht="26.4">
      <c r="A42" s="265"/>
      <c r="B42" s="208" t="s">
        <v>273</v>
      </c>
      <c r="C42" s="208" t="s">
        <v>187</v>
      </c>
      <c r="D42" s="267">
        <v>28891794</v>
      </c>
      <c r="E42" s="267">
        <v>17144639</v>
      </c>
      <c r="F42" s="323">
        <v>5.4566180474226025</v>
      </c>
      <c r="G42" s="324">
        <v>5294817</v>
      </c>
      <c r="H42" s="314">
        <v>620907</v>
      </c>
      <c r="I42" s="314"/>
      <c r="J42" s="314"/>
      <c r="K42" s="314"/>
      <c r="L42" s="314"/>
      <c r="M42" s="314"/>
      <c r="N42" s="314"/>
      <c r="O42" s="314"/>
      <c r="P42" s="314"/>
      <c r="Q42" s="315"/>
      <c r="R42" s="315"/>
      <c r="S42" s="315"/>
      <c r="T42" s="315"/>
    </row>
    <row r="43" spans="1:20" s="322" customFormat="1" ht="26.4">
      <c r="A43" s="265"/>
      <c r="B43" s="208" t="s">
        <v>271</v>
      </c>
      <c r="C43" s="208" t="s">
        <v>183</v>
      </c>
      <c r="D43" s="267">
        <v>193947512</v>
      </c>
      <c r="E43" s="267">
        <v>220769637</v>
      </c>
      <c r="F43" s="323">
        <v>1.2844140085743665</v>
      </c>
      <c r="G43" s="324">
        <v>151000776</v>
      </c>
      <c r="H43" s="314">
        <v>75831524</v>
      </c>
      <c r="I43" s="314"/>
      <c r="J43" s="314"/>
      <c r="K43" s="314"/>
      <c r="L43" s="314"/>
      <c r="M43" s="314"/>
      <c r="N43" s="314"/>
      <c r="O43" s="314"/>
      <c r="P43" s="314"/>
      <c r="Q43" s="315"/>
      <c r="R43" s="315"/>
      <c r="S43" s="315"/>
      <c r="T43" s="315"/>
    </row>
    <row r="44" spans="1:20" s="322" customFormat="1" ht="26.25" customHeight="1">
      <c r="A44" s="265"/>
      <c r="B44" s="208" t="s">
        <v>272</v>
      </c>
      <c r="C44" s="208" t="s">
        <v>182</v>
      </c>
      <c r="D44" s="267">
        <v>22683330</v>
      </c>
      <c r="E44" s="267">
        <v>22201862</v>
      </c>
      <c r="F44" s="323">
        <v>1.0452468295838842</v>
      </c>
      <c r="G44" s="324">
        <v>21701410</v>
      </c>
      <c r="H44" s="314">
        <v>21168170</v>
      </c>
      <c r="I44" s="314"/>
      <c r="J44" s="314"/>
      <c r="K44" s="314"/>
      <c r="L44" s="314"/>
      <c r="M44" s="314"/>
      <c r="N44" s="314"/>
      <c r="O44" s="314"/>
      <c r="P44" s="314"/>
      <c r="Q44" s="315"/>
      <c r="R44" s="315"/>
      <c r="S44" s="315"/>
      <c r="T44" s="315"/>
    </row>
    <row r="45" spans="1:20" s="322" customFormat="1" ht="26.25" customHeight="1">
      <c r="A45" s="265"/>
      <c r="B45" s="208" t="s">
        <v>382</v>
      </c>
      <c r="C45" s="208" t="s">
        <v>186</v>
      </c>
      <c r="D45" s="267">
        <v>5500000</v>
      </c>
      <c r="E45" s="267">
        <v>5500000</v>
      </c>
      <c r="F45" s="323">
        <v>1</v>
      </c>
      <c r="G45" s="324">
        <v>5500000</v>
      </c>
      <c r="H45" s="314">
        <v>5500000</v>
      </c>
      <c r="I45" s="314"/>
      <c r="J45" s="314"/>
      <c r="K45" s="314"/>
      <c r="L45" s="314"/>
      <c r="M45" s="314"/>
      <c r="N45" s="314"/>
      <c r="O45" s="314"/>
      <c r="P45" s="314"/>
      <c r="Q45" s="315"/>
      <c r="R45" s="315"/>
      <c r="S45" s="315"/>
      <c r="T45" s="315"/>
    </row>
    <row r="46" spans="1:20" s="322" customFormat="1" ht="26.4">
      <c r="A46" s="265"/>
      <c r="B46" s="208" t="s">
        <v>383</v>
      </c>
      <c r="C46" s="208" t="s">
        <v>226</v>
      </c>
      <c r="D46" s="267">
        <v>16500000</v>
      </c>
      <c r="E46" s="267">
        <v>16500000</v>
      </c>
      <c r="F46" s="323">
        <v>1</v>
      </c>
      <c r="G46" s="324">
        <v>16500000</v>
      </c>
      <c r="H46" s="314">
        <v>16500000</v>
      </c>
      <c r="I46" s="314"/>
      <c r="J46" s="314"/>
      <c r="K46" s="314"/>
      <c r="L46" s="314"/>
      <c r="M46" s="314"/>
      <c r="N46" s="314"/>
      <c r="O46" s="314"/>
      <c r="P46" s="314"/>
      <c r="Q46" s="315"/>
      <c r="R46" s="315"/>
      <c r="S46" s="315"/>
      <c r="T46" s="315"/>
    </row>
    <row r="47" spans="1:20" s="322" customFormat="1" ht="26.4">
      <c r="A47" s="265"/>
      <c r="B47" s="208" t="s">
        <v>384</v>
      </c>
      <c r="C47" s="208" t="s">
        <v>189</v>
      </c>
      <c r="D47" s="267">
        <v>13200000</v>
      </c>
      <c r="E47" s="267">
        <v>13200000</v>
      </c>
      <c r="F47" s="323">
        <v>1</v>
      </c>
      <c r="G47" s="324">
        <v>13200000</v>
      </c>
      <c r="H47" s="314">
        <v>13200000</v>
      </c>
      <c r="I47" s="314"/>
      <c r="J47" s="314"/>
      <c r="K47" s="314"/>
      <c r="L47" s="314"/>
      <c r="M47" s="314"/>
      <c r="N47" s="314"/>
      <c r="O47" s="314"/>
      <c r="P47" s="314"/>
      <c r="Q47" s="315"/>
      <c r="R47" s="315"/>
      <c r="S47" s="315"/>
      <c r="T47" s="315"/>
    </row>
    <row r="48" spans="1:20" s="322" customFormat="1" ht="26.4">
      <c r="A48" s="265"/>
      <c r="B48" s="208" t="s">
        <v>275</v>
      </c>
      <c r="C48" s="208" t="s">
        <v>185</v>
      </c>
      <c r="D48" s="267">
        <v>47727920</v>
      </c>
      <c r="E48" s="267">
        <v>47727920</v>
      </c>
      <c r="F48" s="323">
        <v>1.1000004609463228</v>
      </c>
      <c r="G48" s="324">
        <v>43389000</v>
      </c>
      <c r="H48" s="314">
        <v>79407822</v>
      </c>
      <c r="I48" s="314"/>
      <c r="J48" s="314"/>
      <c r="K48" s="314"/>
      <c r="L48" s="314"/>
      <c r="M48" s="314"/>
      <c r="N48" s="314"/>
      <c r="O48" s="314"/>
      <c r="P48" s="314"/>
      <c r="Q48" s="315"/>
      <c r="R48" s="315"/>
      <c r="S48" s="315"/>
      <c r="T48" s="315"/>
    </row>
    <row r="49" spans="1:20" s="322" customFormat="1" ht="26.4">
      <c r="A49" s="265"/>
      <c r="B49" s="208" t="s">
        <v>385</v>
      </c>
      <c r="C49" s="208" t="s">
        <v>188</v>
      </c>
      <c r="D49" s="326"/>
      <c r="E49" s="326"/>
      <c r="F49" s="323"/>
      <c r="G49" s="324" t="s">
        <v>652</v>
      </c>
      <c r="H49" s="314">
        <v>7078811</v>
      </c>
      <c r="I49" s="314"/>
      <c r="J49" s="314"/>
      <c r="K49" s="314"/>
      <c r="L49" s="314"/>
      <c r="M49" s="314"/>
      <c r="N49" s="314"/>
      <c r="O49" s="314"/>
      <c r="P49" s="314"/>
      <c r="Q49" s="315"/>
      <c r="R49" s="315"/>
      <c r="S49" s="315"/>
      <c r="T49" s="315"/>
    </row>
    <row r="50" spans="1:20" s="322" customFormat="1" ht="52.8">
      <c r="A50" s="265"/>
      <c r="B50" s="208" t="s">
        <v>274</v>
      </c>
      <c r="C50" s="208" t="s">
        <v>425</v>
      </c>
      <c r="D50" s="326">
        <v>165969641</v>
      </c>
      <c r="E50" s="326">
        <v>97926343</v>
      </c>
      <c r="F50" s="323">
        <v>3.1888008388310825</v>
      </c>
      <c r="G50" s="324">
        <v>52047666</v>
      </c>
      <c r="H50" s="314">
        <v>4272736</v>
      </c>
      <c r="I50" s="314"/>
      <c r="J50" s="314"/>
      <c r="K50" s="314"/>
      <c r="L50" s="314"/>
      <c r="M50" s="314"/>
      <c r="N50" s="314"/>
      <c r="O50" s="314"/>
      <c r="P50" s="314"/>
      <c r="Q50" s="315"/>
      <c r="R50" s="315"/>
      <c r="S50" s="315"/>
      <c r="T50" s="315"/>
    </row>
    <row r="51" spans="1:20" s="322" customFormat="1" ht="26.4">
      <c r="A51" s="265"/>
      <c r="B51" s="208" t="s">
        <v>427</v>
      </c>
      <c r="C51" s="208" t="s">
        <v>426</v>
      </c>
      <c r="D51" s="326"/>
      <c r="E51" s="326"/>
      <c r="F51" s="323">
        <v>0</v>
      </c>
      <c r="G51" s="324">
        <v>18243975</v>
      </c>
      <c r="H51" s="314">
        <v>5011993</v>
      </c>
      <c r="I51" s="314"/>
      <c r="J51" s="314"/>
      <c r="K51" s="314"/>
      <c r="L51" s="314"/>
      <c r="M51" s="314"/>
      <c r="N51" s="314"/>
      <c r="O51" s="314"/>
      <c r="P51" s="314"/>
      <c r="Q51" s="315"/>
      <c r="R51" s="315"/>
      <c r="S51" s="315"/>
      <c r="T51" s="315"/>
    </row>
    <row r="52" spans="1:20" s="322" customFormat="1" ht="26.4">
      <c r="A52" s="265"/>
      <c r="B52" s="208" t="s">
        <v>428</v>
      </c>
      <c r="C52" s="208" t="s">
        <v>436</v>
      </c>
      <c r="D52" s="326"/>
      <c r="E52" s="326"/>
      <c r="F52" s="323">
        <v>0</v>
      </c>
      <c r="G52" s="324">
        <v>3648795</v>
      </c>
      <c r="H52" s="314">
        <v>1080479</v>
      </c>
      <c r="I52" s="314"/>
      <c r="J52" s="314"/>
      <c r="K52" s="314"/>
      <c r="L52" s="314"/>
      <c r="M52" s="314"/>
      <c r="N52" s="314"/>
      <c r="O52" s="314"/>
      <c r="P52" s="314"/>
      <c r="Q52" s="315"/>
      <c r="R52" s="315"/>
      <c r="S52" s="315"/>
      <c r="T52" s="315"/>
    </row>
    <row r="53" spans="1:20" s="322" customFormat="1" ht="26.4">
      <c r="A53" s="265"/>
      <c r="B53" s="208" t="s">
        <v>424</v>
      </c>
      <c r="C53" s="208" t="s">
        <v>437</v>
      </c>
      <c r="D53" s="326"/>
      <c r="E53" s="326"/>
      <c r="F53" s="323"/>
      <c r="G53" s="324" t="s">
        <v>652</v>
      </c>
      <c r="H53" s="314"/>
      <c r="I53" s="314"/>
      <c r="J53" s="314"/>
      <c r="K53" s="314"/>
      <c r="L53" s="314"/>
      <c r="M53" s="314"/>
      <c r="N53" s="314"/>
      <c r="O53" s="314"/>
      <c r="P53" s="314"/>
      <c r="Q53" s="315"/>
      <c r="R53" s="315"/>
      <c r="S53" s="315"/>
      <c r="T53" s="315"/>
    </row>
    <row r="54" spans="1:20" s="322" customFormat="1" ht="26.4">
      <c r="A54" s="327" t="s">
        <v>512</v>
      </c>
      <c r="B54" s="240" t="s">
        <v>386</v>
      </c>
      <c r="C54" s="240" t="s">
        <v>115</v>
      </c>
      <c r="D54" s="266">
        <v>1059220850</v>
      </c>
      <c r="E54" s="266">
        <v>1529768530</v>
      </c>
      <c r="F54" s="343">
        <v>0.95727878912675646</v>
      </c>
      <c r="G54" s="324">
        <v>1106491507</v>
      </c>
      <c r="H54" s="314">
        <v>3941554140</v>
      </c>
      <c r="I54" s="314"/>
      <c r="J54" s="314"/>
      <c r="K54" s="314"/>
      <c r="L54" s="314"/>
      <c r="M54" s="314"/>
      <c r="N54" s="314"/>
      <c r="O54" s="314"/>
      <c r="P54" s="314"/>
      <c r="Q54" s="315"/>
      <c r="R54" s="315"/>
      <c r="S54" s="315"/>
      <c r="T54" s="315"/>
    </row>
    <row r="55" spans="1:20" s="322" customFormat="1" ht="26.4">
      <c r="A55" s="265"/>
      <c r="B55" s="330" t="s">
        <v>513</v>
      </c>
      <c r="C55" s="208" t="s">
        <v>116</v>
      </c>
      <c r="D55" s="266">
        <v>194492399874</v>
      </c>
      <c r="E55" s="266">
        <v>216979752976</v>
      </c>
      <c r="F55" s="343">
        <v>1.2155864167772457</v>
      </c>
      <c r="G55" s="324">
        <v>159998826237</v>
      </c>
      <c r="H55" s="314">
        <v>76534258164</v>
      </c>
      <c r="I55" s="314"/>
      <c r="J55" s="314"/>
      <c r="K55" s="314"/>
      <c r="L55" s="314"/>
      <c r="M55" s="314"/>
      <c r="N55" s="314"/>
      <c r="O55" s="314"/>
      <c r="P55" s="314"/>
      <c r="Q55" s="315"/>
      <c r="R55" s="315"/>
      <c r="S55" s="315"/>
      <c r="T55" s="315"/>
    </row>
    <row r="56" spans="1:20" s="322" customFormat="1" ht="26.4">
      <c r="A56" s="265"/>
      <c r="B56" s="385" t="s">
        <v>646</v>
      </c>
      <c r="C56" s="208" t="s">
        <v>117</v>
      </c>
      <c r="D56" s="331">
        <v>16420202.869999999</v>
      </c>
      <c r="E56" s="331">
        <v>16983319.800000001</v>
      </c>
      <c r="F56" s="323">
        <v>1.2437569857310136</v>
      </c>
      <c r="G56" s="324">
        <v>13202099.01</v>
      </c>
      <c r="H56" s="314">
        <v>6992006.04</v>
      </c>
      <c r="I56" s="314"/>
      <c r="J56" s="314"/>
      <c r="K56" s="314"/>
      <c r="L56" s="314"/>
      <c r="M56" s="314"/>
      <c r="N56" s="314"/>
      <c r="O56" s="314"/>
      <c r="P56" s="314"/>
      <c r="Q56" s="315"/>
      <c r="R56" s="315"/>
      <c r="S56" s="315"/>
      <c r="T56" s="315"/>
    </row>
    <row r="57" spans="1:20" s="322" customFormat="1" ht="26.4">
      <c r="A57" s="265"/>
      <c r="B57" s="325" t="s">
        <v>387</v>
      </c>
      <c r="C57" s="208" t="s">
        <v>118</v>
      </c>
      <c r="D57" s="331">
        <v>11844.7</v>
      </c>
      <c r="E57" s="331">
        <v>12776.05</v>
      </c>
      <c r="F57" s="323">
        <v>0.97735079654663393</v>
      </c>
      <c r="G57" s="324">
        <v>12119.19</v>
      </c>
      <c r="H57" s="314">
        <v>10945.96</v>
      </c>
      <c r="I57" s="314"/>
      <c r="J57" s="314"/>
      <c r="K57" s="314"/>
      <c r="L57" s="314"/>
      <c r="M57" s="314"/>
      <c r="N57" s="314"/>
      <c r="O57" s="314"/>
      <c r="P57" s="314"/>
      <c r="Q57" s="315"/>
      <c r="R57" s="315"/>
      <c r="S57" s="315"/>
      <c r="T57" s="315"/>
    </row>
    <row r="58" spans="1:20">
      <c r="A58" s="332"/>
      <c r="B58" s="333"/>
      <c r="C58" s="334"/>
      <c r="D58" s="335"/>
      <c r="E58" s="335"/>
      <c r="F58" s="336"/>
    </row>
    <row r="59" spans="1:20" ht="11.25" customHeight="1">
      <c r="A59" s="322"/>
      <c r="B59" s="322"/>
      <c r="C59" s="322"/>
      <c r="D59" s="337"/>
      <c r="E59" s="337"/>
      <c r="F59" s="338"/>
    </row>
    <row r="60" spans="1:20">
      <c r="A60" s="192" t="s">
        <v>629</v>
      </c>
      <c r="B60" s="322"/>
      <c r="C60" s="204"/>
      <c r="D60" s="311" t="s">
        <v>630</v>
      </c>
      <c r="E60" s="337"/>
      <c r="F60" s="338"/>
    </row>
    <row r="61" spans="1:20">
      <c r="A61" s="339" t="s">
        <v>175</v>
      </c>
      <c r="B61" s="322"/>
      <c r="C61" s="204"/>
      <c r="D61" s="271" t="s">
        <v>176</v>
      </c>
      <c r="E61" s="337"/>
      <c r="F61" s="338"/>
    </row>
    <row r="62" spans="1:20">
      <c r="A62" s="322"/>
      <c r="B62" s="322"/>
      <c r="C62" s="204"/>
      <c r="D62" s="272"/>
      <c r="E62" s="337"/>
      <c r="F62" s="338"/>
    </row>
    <row r="63" spans="1:20">
      <c r="A63" s="322"/>
      <c r="B63" s="322"/>
      <c r="C63" s="204"/>
      <c r="D63" s="272"/>
      <c r="E63" s="337"/>
      <c r="F63" s="338"/>
    </row>
    <row r="64" spans="1:20">
      <c r="A64" s="322"/>
      <c r="B64" s="322"/>
      <c r="C64" s="204"/>
      <c r="D64" s="272"/>
      <c r="E64" s="337"/>
      <c r="F64" s="338"/>
    </row>
    <row r="65" spans="1:6">
      <c r="A65" s="322"/>
      <c r="B65" s="322"/>
      <c r="C65" s="204"/>
      <c r="D65" s="272"/>
      <c r="E65" s="337"/>
      <c r="F65" s="338"/>
    </row>
    <row r="66" spans="1:6">
      <c r="A66" s="322"/>
      <c r="B66" s="322"/>
      <c r="C66" s="204"/>
      <c r="D66" s="272"/>
      <c r="E66" s="337"/>
      <c r="F66" s="338"/>
    </row>
    <row r="67" spans="1:6">
      <c r="A67" s="322"/>
      <c r="B67" s="322"/>
      <c r="C67" s="204"/>
      <c r="D67" s="272"/>
      <c r="E67" s="337"/>
      <c r="F67" s="338"/>
    </row>
    <row r="68" spans="1:6">
      <c r="A68" s="322"/>
      <c r="B68" s="322"/>
      <c r="C68" s="204"/>
      <c r="D68" s="272"/>
      <c r="E68" s="337"/>
      <c r="F68" s="338"/>
    </row>
    <row r="69" spans="1:6">
      <c r="A69" s="322"/>
      <c r="B69" s="322"/>
      <c r="C69" s="204"/>
      <c r="D69" s="272"/>
      <c r="E69" s="337"/>
      <c r="F69" s="338"/>
    </row>
    <row r="70" spans="1:6">
      <c r="A70" s="340"/>
      <c r="B70" s="340"/>
      <c r="C70" s="204"/>
      <c r="D70" s="224"/>
      <c r="E70" s="341"/>
      <c r="F70" s="342"/>
    </row>
    <row r="71" spans="1:6">
      <c r="A71" s="192" t="s">
        <v>235</v>
      </c>
      <c r="B71" s="322"/>
      <c r="C71" s="204"/>
      <c r="D71" s="222" t="s">
        <v>444</v>
      </c>
      <c r="E71" s="337"/>
      <c r="F71" s="338"/>
    </row>
    <row r="72" spans="1:6">
      <c r="A72" s="192" t="s">
        <v>591</v>
      </c>
      <c r="B72" s="322"/>
      <c r="C72" s="204"/>
      <c r="D72" s="222"/>
      <c r="E72" s="337"/>
      <c r="F72" s="338"/>
    </row>
    <row r="73" spans="1:6">
      <c r="A73" s="322" t="s">
        <v>236</v>
      </c>
      <c r="B73" s="322"/>
      <c r="C73" s="204"/>
      <c r="D73" s="223"/>
      <c r="E73" s="337"/>
      <c r="F73" s="33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3" zoomScaleNormal="100" zoomScaleSheetLayoutView="100" workbookViewId="0">
      <selection activeCell="D41" sqref="D41:F51"/>
    </sheetView>
  </sheetViews>
  <sheetFormatPr defaultColWidth="9.109375" defaultRowHeight="13.2"/>
  <cols>
    <col min="1" max="1" width="7.109375" style="219" customWidth="1"/>
    <col min="2" max="2" width="48.5546875" style="219" customWidth="1"/>
    <col min="3" max="3" width="9.109375" style="219"/>
    <col min="4" max="6" width="20.88671875" style="218" customWidth="1"/>
    <col min="7" max="7" width="16.33203125" style="272" bestFit="1" customWidth="1"/>
    <col min="8" max="9" width="15.88671875" style="272" bestFit="1" customWidth="1"/>
    <col min="10" max="10" width="6.88671875" style="386" customWidth="1"/>
    <col min="11" max="11" width="60.33203125" style="386" customWidth="1"/>
    <col min="12" max="12" width="13" style="386" customWidth="1"/>
    <col min="13" max="15" width="20.6640625" style="386" customWidth="1"/>
    <col min="16" max="16" width="9.109375" style="386"/>
    <col min="17" max="16384" width="9.109375" style="219"/>
  </cols>
  <sheetData>
    <row r="1" spans="1:20" ht="23.25" customHeight="1">
      <c r="A1" s="432" t="s">
        <v>506</v>
      </c>
      <c r="B1" s="432"/>
      <c r="C1" s="432"/>
      <c r="D1" s="432"/>
      <c r="E1" s="432"/>
      <c r="F1" s="432"/>
    </row>
    <row r="2" spans="1:20" ht="33" customHeight="1">
      <c r="A2" s="433" t="s">
        <v>514</v>
      </c>
      <c r="B2" s="433"/>
      <c r="C2" s="433"/>
      <c r="D2" s="433"/>
      <c r="E2" s="433"/>
      <c r="F2" s="433"/>
    </row>
    <row r="3" spans="1:20" ht="15" customHeight="1">
      <c r="A3" s="434" t="s">
        <v>260</v>
      </c>
      <c r="B3" s="434"/>
      <c r="C3" s="434"/>
      <c r="D3" s="434"/>
      <c r="E3" s="434"/>
      <c r="F3" s="434"/>
    </row>
    <row r="4" spans="1:20">
      <c r="A4" s="434"/>
      <c r="B4" s="434"/>
      <c r="C4" s="434"/>
      <c r="D4" s="434"/>
      <c r="E4" s="434"/>
      <c r="F4" s="434"/>
    </row>
    <row r="5" spans="1:20">
      <c r="A5" s="445" t="s">
        <v>647</v>
      </c>
      <c r="B5" s="445"/>
      <c r="C5" s="445"/>
      <c r="D5" s="445"/>
      <c r="E5" s="445"/>
      <c r="F5" s="445"/>
    </row>
    <row r="6" spans="1:20">
      <c r="A6" s="378"/>
      <c r="B6" s="378"/>
      <c r="C6" s="378"/>
      <c r="D6" s="378"/>
      <c r="E6" s="378"/>
      <c r="F6" s="213"/>
    </row>
    <row r="7" spans="1:20" ht="30" customHeight="1">
      <c r="A7" s="437" t="s">
        <v>609</v>
      </c>
      <c r="B7" s="437"/>
      <c r="C7" s="437" t="s">
        <v>610</v>
      </c>
      <c r="D7" s="437"/>
      <c r="E7" s="437"/>
      <c r="F7" s="437"/>
    </row>
    <row r="8" spans="1:20" ht="30" customHeight="1">
      <c r="A8" s="437" t="s">
        <v>605</v>
      </c>
      <c r="B8" s="437"/>
      <c r="C8" s="437" t="s">
        <v>606</v>
      </c>
      <c r="D8" s="437"/>
      <c r="E8" s="437"/>
      <c r="F8" s="437"/>
    </row>
    <row r="9" spans="1:20" ht="30" customHeight="1">
      <c r="A9" s="436" t="s">
        <v>607</v>
      </c>
      <c r="B9" s="436"/>
      <c r="C9" s="436" t="s">
        <v>608</v>
      </c>
      <c r="D9" s="436"/>
      <c r="E9" s="436"/>
      <c r="F9" s="436"/>
    </row>
    <row r="10" spans="1:20" ht="30" customHeight="1">
      <c r="A10" s="436" t="s">
        <v>611</v>
      </c>
      <c r="B10" s="436"/>
      <c r="C10" s="436" t="s">
        <v>649</v>
      </c>
      <c r="D10" s="436"/>
      <c r="E10" s="436"/>
      <c r="F10" s="436"/>
    </row>
    <row r="11" spans="1:20" ht="24" customHeight="1">
      <c r="A11" s="376"/>
      <c r="B11" s="376"/>
      <c r="C11" s="376"/>
      <c r="D11" s="376"/>
      <c r="E11" s="376"/>
      <c r="F11" s="376"/>
    </row>
    <row r="12" spans="1:20" ht="21" customHeight="1">
      <c r="A12" s="237" t="s">
        <v>262</v>
      </c>
    </row>
    <row r="13" spans="1:20" ht="43.5" customHeight="1">
      <c r="A13" s="238" t="s">
        <v>196</v>
      </c>
      <c r="B13" s="238" t="s">
        <v>172</v>
      </c>
      <c r="C13" s="238" t="s">
        <v>198</v>
      </c>
      <c r="D13" s="216" t="s">
        <v>284</v>
      </c>
      <c r="E13" s="216" t="s">
        <v>285</v>
      </c>
      <c r="F13" s="216" t="s">
        <v>227</v>
      </c>
    </row>
    <row r="14" spans="1:20" s="237" customFormat="1" ht="26.4">
      <c r="A14" s="239" t="s">
        <v>46</v>
      </c>
      <c r="B14" s="240" t="s">
        <v>388</v>
      </c>
      <c r="C14" s="240" t="s">
        <v>119</v>
      </c>
      <c r="D14" s="266">
        <v>2734344</v>
      </c>
      <c r="E14" s="266">
        <v>2761954</v>
      </c>
      <c r="F14" s="266">
        <v>170128834</v>
      </c>
      <c r="G14" s="387"/>
      <c r="H14" s="272"/>
      <c r="I14" s="272"/>
      <c r="J14" s="386"/>
      <c r="K14" s="386"/>
      <c r="L14" s="386"/>
      <c r="M14" s="386"/>
      <c r="N14" s="386"/>
      <c r="O14" s="386"/>
      <c r="P14" s="386"/>
      <c r="Q14" s="388"/>
      <c r="R14" s="388"/>
      <c r="S14" s="388"/>
      <c r="T14" s="388"/>
    </row>
    <row r="15" spans="1:20" s="237" customFormat="1" ht="26.4">
      <c r="A15" s="207">
        <v>1</v>
      </c>
      <c r="B15" s="208" t="s">
        <v>538</v>
      </c>
      <c r="C15" s="240"/>
      <c r="D15" s="266"/>
      <c r="E15" s="266"/>
      <c r="F15" s="266"/>
      <c r="G15" s="387"/>
      <c r="H15" s="272"/>
      <c r="I15" s="272"/>
      <c r="J15" s="386"/>
      <c r="K15" s="386"/>
      <c r="L15" s="386"/>
      <c r="M15" s="386"/>
      <c r="N15" s="386"/>
      <c r="O15" s="386"/>
      <c r="P15" s="386"/>
      <c r="Q15" s="388"/>
      <c r="R15" s="388"/>
      <c r="S15" s="388"/>
      <c r="T15" s="388"/>
    </row>
    <row r="16" spans="1:20" s="245" customFormat="1" ht="26.4">
      <c r="A16" s="207">
        <v>2</v>
      </c>
      <c r="B16" s="208" t="s">
        <v>389</v>
      </c>
      <c r="C16" s="208" t="s">
        <v>120</v>
      </c>
      <c r="D16" s="389"/>
      <c r="E16" s="267"/>
      <c r="F16" s="267">
        <v>159772500</v>
      </c>
      <c r="G16" s="390"/>
      <c r="H16" s="272"/>
      <c r="I16" s="272"/>
      <c r="J16" s="386"/>
      <c r="K16" s="386"/>
      <c r="L16" s="386"/>
      <c r="M16" s="386"/>
      <c r="N16" s="386"/>
      <c r="O16" s="386"/>
      <c r="P16" s="386"/>
    </row>
    <row r="17" spans="1:20" s="245" customFormat="1" ht="26.4">
      <c r="A17" s="207">
        <v>3</v>
      </c>
      <c r="B17" s="208" t="s">
        <v>390</v>
      </c>
      <c r="C17" s="208" t="s">
        <v>121</v>
      </c>
      <c r="D17" s="267">
        <v>2734344</v>
      </c>
      <c r="E17" s="267">
        <v>2761954</v>
      </c>
      <c r="F17" s="267">
        <v>10356334</v>
      </c>
      <c r="G17" s="390"/>
      <c r="H17" s="272"/>
      <c r="I17" s="272"/>
      <c r="J17" s="386"/>
      <c r="K17" s="386"/>
      <c r="L17" s="386"/>
      <c r="M17" s="386"/>
      <c r="N17" s="386"/>
      <c r="O17" s="386"/>
      <c r="P17" s="386"/>
    </row>
    <row r="18" spans="1:20" s="245" customFormat="1" ht="26.4">
      <c r="A18" s="207">
        <v>4</v>
      </c>
      <c r="B18" s="208" t="s">
        <v>391</v>
      </c>
      <c r="C18" s="208" t="s">
        <v>122</v>
      </c>
      <c r="D18" s="266"/>
      <c r="E18" s="266"/>
      <c r="F18" s="266"/>
      <c r="G18" s="390"/>
      <c r="H18" s="272"/>
      <c r="I18" s="272"/>
      <c r="J18" s="386"/>
      <c r="K18" s="386"/>
      <c r="L18" s="386"/>
      <c r="M18" s="386"/>
      <c r="N18" s="386"/>
      <c r="O18" s="386"/>
      <c r="P18" s="386"/>
    </row>
    <row r="19" spans="1:20" s="237" customFormat="1" ht="26.4">
      <c r="A19" s="239" t="s">
        <v>56</v>
      </c>
      <c r="B19" s="240" t="s">
        <v>392</v>
      </c>
      <c r="C19" s="240" t="s">
        <v>123</v>
      </c>
      <c r="D19" s="266">
        <v>380654748</v>
      </c>
      <c r="E19" s="266">
        <v>342865701</v>
      </c>
      <c r="F19" s="266">
        <v>1458727708</v>
      </c>
      <c r="G19" s="387"/>
      <c r="H19" s="272"/>
      <c r="I19" s="272"/>
      <c r="J19" s="386"/>
      <c r="K19" s="386"/>
      <c r="L19" s="386"/>
      <c r="M19" s="386"/>
      <c r="N19" s="386"/>
      <c r="O19" s="386"/>
      <c r="P19" s="386"/>
      <c r="Q19" s="388"/>
      <c r="R19" s="388"/>
      <c r="S19" s="388"/>
      <c r="T19" s="388"/>
    </row>
    <row r="20" spans="1:20" s="245" customFormat="1" ht="26.4">
      <c r="A20" s="207">
        <v>1</v>
      </c>
      <c r="B20" s="208" t="s">
        <v>393</v>
      </c>
      <c r="C20" s="208" t="s">
        <v>124</v>
      </c>
      <c r="D20" s="267">
        <v>193947512</v>
      </c>
      <c r="E20" s="267">
        <v>220769637</v>
      </c>
      <c r="F20" s="267">
        <v>840020061</v>
      </c>
      <c r="G20" s="390"/>
      <c r="H20" s="272"/>
      <c r="I20" s="272"/>
      <c r="J20" s="386"/>
      <c r="K20" s="386"/>
      <c r="L20" s="386"/>
      <c r="M20" s="386"/>
      <c r="N20" s="386"/>
      <c r="O20" s="386"/>
      <c r="P20" s="386"/>
    </row>
    <row r="21" spans="1:20" s="245" customFormat="1" ht="26.4">
      <c r="A21" s="207">
        <v>2</v>
      </c>
      <c r="B21" s="208" t="s">
        <v>394</v>
      </c>
      <c r="C21" s="208" t="s">
        <v>125</v>
      </c>
      <c r="D21" s="267">
        <v>28183330</v>
      </c>
      <c r="E21" s="267">
        <v>27701862</v>
      </c>
      <c r="F21" s="267">
        <v>111731130</v>
      </c>
      <c r="G21" s="390"/>
      <c r="H21" s="272"/>
      <c r="I21" s="272"/>
      <c r="J21" s="386"/>
      <c r="K21" s="386"/>
      <c r="L21" s="386"/>
      <c r="M21" s="386"/>
      <c r="N21" s="386"/>
      <c r="O21" s="386"/>
      <c r="P21" s="386"/>
    </row>
    <row r="22" spans="1:20" s="245" customFormat="1" ht="26.4">
      <c r="A22" s="207"/>
      <c r="B22" s="241" t="s">
        <v>251</v>
      </c>
      <c r="C22" s="208" t="s">
        <v>192</v>
      </c>
      <c r="D22" s="267">
        <v>20000000</v>
      </c>
      <c r="E22" s="267">
        <v>20000000</v>
      </c>
      <c r="F22" s="267">
        <v>80000000</v>
      </c>
      <c r="G22" s="390"/>
      <c r="H22" s="272"/>
      <c r="I22" s="272"/>
      <c r="J22" s="386"/>
      <c r="K22" s="386"/>
      <c r="L22" s="386"/>
      <c r="M22" s="386"/>
      <c r="N22" s="386"/>
      <c r="O22" s="386"/>
      <c r="P22" s="386"/>
    </row>
    <row r="23" spans="1:20" s="245" customFormat="1" ht="26.4">
      <c r="A23" s="207"/>
      <c r="B23" s="241" t="s">
        <v>252</v>
      </c>
      <c r="C23" s="208" t="s">
        <v>193</v>
      </c>
      <c r="D23" s="267">
        <v>2683330</v>
      </c>
      <c r="E23" s="267">
        <v>2201862</v>
      </c>
      <c r="F23" s="267">
        <v>9731130</v>
      </c>
      <c r="G23" s="390"/>
      <c r="H23" s="272"/>
      <c r="I23" s="272"/>
      <c r="J23" s="386"/>
      <c r="K23" s="386"/>
      <c r="L23" s="386"/>
      <c r="M23" s="386"/>
      <c r="N23" s="386"/>
      <c r="O23" s="386"/>
      <c r="P23" s="386"/>
    </row>
    <row r="24" spans="1:20" s="245" customFormat="1" ht="26.4">
      <c r="A24" s="207"/>
      <c r="B24" s="241" t="s">
        <v>253</v>
      </c>
      <c r="C24" s="208" t="s">
        <v>228</v>
      </c>
      <c r="D24" s="267">
        <v>5500000</v>
      </c>
      <c r="E24" s="267">
        <v>5500000</v>
      </c>
      <c r="F24" s="267">
        <v>22000000</v>
      </c>
      <c r="G24" s="390"/>
      <c r="H24" s="272"/>
      <c r="I24" s="272"/>
      <c r="J24" s="386"/>
      <c r="K24" s="386"/>
      <c r="L24" s="386"/>
      <c r="M24" s="386"/>
      <c r="N24" s="386"/>
      <c r="O24" s="386"/>
      <c r="P24" s="386"/>
    </row>
    <row r="25" spans="1:20" s="245" customFormat="1" ht="55.5" customHeight="1">
      <c r="A25" s="207">
        <v>3</v>
      </c>
      <c r="B25" s="242" t="s">
        <v>515</v>
      </c>
      <c r="C25" s="208" t="s">
        <v>126</v>
      </c>
      <c r="D25" s="267">
        <v>29700000</v>
      </c>
      <c r="E25" s="267">
        <v>29700000</v>
      </c>
      <c r="F25" s="267">
        <v>118800000</v>
      </c>
      <c r="G25" s="390"/>
      <c r="H25" s="272"/>
      <c r="I25" s="272"/>
      <c r="J25" s="386"/>
      <c r="K25" s="386"/>
      <c r="L25" s="386"/>
      <c r="M25" s="386"/>
      <c r="N25" s="386"/>
      <c r="O25" s="386"/>
      <c r="P25" s="386"/>
    </row>
    <row r="26" spans="1:20" s="245" customFormat="1" ht="26.4">
      <c r="A26" s="207"/>
      <c r="B26" s="208" t="s">
        <v>395</v>
      </c>
      <c r="C26" s="208" t="s">
        <v>191</v>
      </c>
      <c r="D26" s="267">
        <v>16500000</v>
      </c>
      <c r="E26" s="267">
        <v>16500000</v>
      </c>
      <c r="F26" s="267">
        <v>66000000</v>
      </c>
      <c r="G26" s="390"/>
      <c r="H26" s="272"/>
      <c r="I26" s="272"/>
      <c r="J26" s="386"/>
      <c r="K26" s="386"/>
      <c r="L26" s="386"/>
      <c r="M26" s="386"/>
      <c r="N26" s="386"/>
      <c r="O26" s="386"/>
      <c r="P26" s="386"/>
    </row>
    <row r="27" spans="1:20" s="245" customFormat="1" ht="52.8">
      <c r="A27" s="207"/>
      <c r="B27" s="208" t="s">
        <v>396</v>
      </c>
      <c r="C27" s="208" t="s">
        <v>194</v>
      </c>
      <c r="D27" s="267">
        <v>13200000</v>
      </c>
      <c r="E27" s="267">
        <v>13200000</v>
      </c>
      <c r="F27" s="267">
        <v>52800000</v>
      </c>
      <c r="G27" s="390"/>
      <c r="H27" s="272"/>
      <c r="I27" s="272"/>
      <c r="J27" s="386"/>
      <c r="K27" s="386"/>
      <c r="L27" s="386"/>
      <c r="M27" s="386"/>
      <c r="N27" s="386"/>
      <c r="O27" s="386"/>
      <c r="P27" s="386"/>
    </row>
    <row r="28" spans="1:20" s="245" customFormat="1" ht="26.4">
      <c r="A28" s="207">
        <v>4</v>
      </c>
      <c r="B28" s="208" t="s">
        <v>516</v>
      </c>
      <c r="C28" s="208"/>
      <c r="D28" s="266"/>
      <c r="E28" s="266"/>
      <c r="F28" s="266"/>
      <c r="G28" s="390"/>
      <c r="H28" s="272"/>
      <c r="I28" s="272"/>
      <c r="J28" s="386"/>
      <c r="K28" s="386"/>
      <c r="L28" s="386"/>
      <c r="M28" s="386"/>
      <c r="N28" s="386"/>
      <c r="O28" s="386"/>
      <c r="P28" s="386"/>
    </row>
    <row r="29" spans="1:20" s="245" customFormat="1" ht="26.4">
      <c r="A29" s="207">
        <v>5</v>
      </c>
      <c r="B29" s="208" t="s">
        <v>517</v>
      </c>
      <c r="C29" s="208"/>
      <c r="D29" s="266"/>
      <c r="E29" s="266"/>
      <c r="F29" s="266"/>
      <c r="G29" s="390"/>
      <c r="H29" s="272"/>
      <c r="I29" s="272"/>
      <c r="J29" s="386"/>
      <c r="K29" s="386"/>
      <c r="L29" s="386"/>
      <c r="M29" s="386"/>
      <c r="N29" s="386"/>
      <c r="O29" s="386"/>
      <c r="P29" s="386"/>
    </row>
    <row r="30" spans="1:20" s="245" customFormat="1" ht="26.4">
      <c r="A30" s="207">
        <v>6</v>
      </c>
      <c r="B30" s="208" t="s">
        <v>397</v>
      </c>
      <c r="C30" s="208" t="s">
        <v>127</v>
      </c>
      <c r="D30" s="267"/>
      <c r="E30" s="267"/>
      <c r="F30" s="267"/>
      <c r="G30" s="390"/>
      <c r="H30" s="272"/>
      <c r="I30" s="272"/>
      <c r="J30" s="386"/>
      <c r="K30" s="386"/>
      <c r="L30" s="386"/>
      <c r="M30" s="386"/>
      <c r="N30" s="386"/>
      <c r="O30" s="386"/>
      <c r="P30" s="386"/>
    </row>
    <row r="31" spans="1:20" s="245" customFormat="1" ht="66">
      <c r="A31" s="207">
        <v>7</v>
      </c>
      <c r="B31" s="208" t="s">
        <v>398</v>
      </c>
      <c r="C31" s="208" t="s">
        <v>128</v>
      </c>
      <c r="D31" s="267">
        <v>15000000</v>
      </c>
      <c r="E31" s="267">
        <v>15000000</v>
      </c>
      <c r="F31" s="267">
        <v>60000000</v>
      </c>
      <c r="G31" s="390"/>
      <c r="H31" s="272"/>
      <c r="I31" s="272"/>
      <c r="J31" s="386"/>
      <c r="K31" s="386"/>
      <c r="L31" s="386"/>
      <c r="M31" s="386"/>
      <c r="N31" s="386"/>
      <c r="O31" s="386"/>
      <c r="P31" s="386"/>
    </row>
    <row r="32" spans="1:20" s="245" customFormat="1" ht="138.75" customHeight="1">
      <c r="A32" s="207">
        <v>8</v>
      </c>
      <c r="B32" s="242" t="s">
        <v>399</v>
      </c>
      <c r="C32" s="208" t="s">
        <v>129</v>
      </c>
      <c r="D32" s="267"/>
      <c r="E32" s="391"/>
      <c r="F32" s="267"/>
      <c r="G32" s="390"/>
      <c r="H32" s="272"/>
      <c r="I32" s="272"/>
      <c r="J32" s="386"/>
      <c r="K32" s="386"/>
      <c r="L32" s="386"/>
      <c r="M32" s="386"/>
      <c r="N32" s="386"/>
      <c r="O32" s="386"/>
      <c r="P32" s="386"/>
    </row>
    <row r="33" spans="1:20" s="245" customFormat="1" ht="52.8">
      <c r="A33" s="207">
        <v>9</v>
      </c>
      <c r="B33" s="208" t="s">
        <v>400</v>
      </c>
      <c r="C33" s="208" t="s">
        <v>130</v>
      </c>
      <c r="D33" s="267">
        <v>113728021</v>
      </c>
      <c r="E33" s="267">
        <v>49610110</v>
      </c>
      <c r="F33" s="267">
        <v>327822371</v>
      </c>
      <c r="G33" s="390"/>
      <c r="H33" s="272"/>
      <c r="I33" s="272"/>
      <c r="J33" s="386"/>
      <c r="K33" s="386"/>
      <c r="L33" s="386"/>
      <c r="M33" s="386"/>
      <c r="N33" s="386"/>
      <c r="O33" s="386"/>
      <c r="P33" s="386"/>
    </row>
    <row r="34" spans="1:20" s="245" customFormat="1" ht="26.4">
      <c r="A34" s="207"/>
      <c r="B34" s="208" t="s">
        <v>276</v>
      </c>
      <c r="C34" s="208" t="s">
        <v>278</v>
      </c>
      <c r="D34" s="267">
        <v>94773350</v>
      </c>
      <c r="E34" s="267">
        <v>39795528</v>
      </c>
      <c r="F34" s="267">
        <v>267277535</v>
      </c>
      <c r="G34" s="390"/>
      <c r="H34" s="272"/>
      <c r="I34" s="272"/>
      <c r="J34" s="386"/>
      <c r="K34" s="386"/>
      <c r="L34" s="386"/>
      <c r="M34" s="386"/>
      <c r="N34" s="386"/>
      <c r="O34" s="386"/>
      <c r="P34" s="386"/>
    </row>
    <row r="35" spans="1:20" s="245" customFormat="1" ht="26.4">
      <c r="A35" s="207"/>
      <c r="B35" s="208" t="s">
        <v>277</v>
      </c>
      <c r="C35" s="208" t="s">
        <v>279</v>
      </c>
      <c r="D35" s="267">
        <v>18954671</v>
      </c>
      <c r="E35" s="267">
        <v>9814582</v>
      </c>
      <c r="F35" s="267">
        <v>60544836</v>
      </c>
      <c r="G35" s="390"/>
      <c r="H35" s="272"/>
      <c r="I35" s="272"/>
      <c r="J35" s="386"/>
      <c r="K35" s="386"/>
      <c r="L35" s="386"/>
      <c r="M35" s="386"/>
      <c r="N35" s="386"/>
      <c r="O35" s="386"/>
      <c r="P35" s="386"/>
    </row>
    <row r="36" spans="1:20" s="245" customFormat="1" ht="26.4">
      <c r="A36" s="207"/>
      <c r="B36" s="208" t="s">
        <v>433</v>
      </c>
      <c r="C36" s="208" t="s">
        <v>434</v>
      </c>
      <c r="D36" s="266"/>
      <c r="E36" s="266"/>
      <c r="F36" s="266"/>
      <c r="G36" s="390"/>
      <c r="H36" s="272"/>
      <c r="I36" s="272"/>
      <c r="J36" s="386"/>
      <c r="K36" s="386"/>
      <c r="L36" s="386"/>
      <c r="M36" s="386"/>
      <c r="N36" s="386"/>
      <c r="O36" s="386"/>
      <c r="P36" s="386"/>
    </row>
    <row r="37" spans="1:20" s="245" customFormat="1" ht="26.4">
      <c r="A37" s="207">
        <v>10</v>
      </c>
      <c r="B37" s="208" t="s">
        <v>401</v>
      </c>
      <c r="C37" s="208" t="s">
        <v>131</v>
      </c>
      <c r="D37" s="391">
        <v>95885</v>
      </c>
      <c r="E37" s="391">
        <v>84092</v>
      </c>
      <c r="F37" s="267">
        <v>354146</v>
      </c>
      <c r="G37" s="390"/>
      <c r="H37" s="272"/>
      <c r="I37" s="272"/>
      <c r="J37" s="386"/>
      <c r="K37" s="386"/>
      <c r="L37" s="386"/>
      <c r="M37" s="386"/>
      <c r="N37" s="386"/>
      <c r="O37" s="386"/>
      <c r="P37" s="386"/>
    </row>
    <row r="38" spans="1:20" s="245" customFormat="1" ht="26.4">
      <c r="A38" s="207"/>
      <c r="B38" s="208" t="s">
        <v>280</v>
      </c>
      <c r="C38" s="208" t="s">
        <v>132</v>
      </c>
      <c r="D38" s="267">
        <v>95885</v>
      </c>
      <c r="E38" s="391">
        <v>84092</v>
      </c>
      <c r="F38" s="267">
        <v>354146</v>
      </c>
      <c r="G38" s="390"/>
      <c r="H38" s="272"/>
      <c r="I38" s="272"/>
      <c r="J38" s="386"/>
      <c r="K38" s="386"/>
      <c r="L38" s="386"/>
      <c r="M38" s="386"/>
      <c r="N38" s="386"/>
      <c r="O38" s="386"/>
      <c r="P38" s="386"/>
    </row>
    <row r="39" spans="1:20" s="245" customFormat="1" ht="26.4">
      <c r="A39" s="207"/>
      <c r="B39" s="208" t="s">
        <v>402</v>
      </c>
      <c r="C39" s="208" t="s">
        <v>195</v>
      </c>
      <c r="D39" s="267"/>
      <c r="E39" s="267"/>
      <c r="F39" s="267"/>
      <c r="G39" s="390"/>
      <c r="H39" s="272"/>
      <c r="I39" s="272"/>
      <c r="J39" s="386"/>
      <c r="K39" s="386"/>
      <c r="L39" s="386"/>
      <c r="M39" s="386"/>
      <c r="N39" s="386"/>
      <c r="O39" s="386"/>
      <c r="P39" s="386"/>
    </row>
    <row r="40" spans="1:20" s="245" customFormat="1" ht="26.4">
      <c r="A40" s="207"/>
      <c r="B40" s="208" t="s">
        <v>281</v>
      </c>
      <c r="C40" s="208" t="s">
        <v>190</v>
      </c>
      <c r="D40" s="266"/>
      <c r="E40" s="266"/>
      <c r="F40" s="266"/>
      <c r="G40" s="390"/>
      <c r="H40" s="272"/>
      <c r="I40" s="272"/>
      <c r="J40" s="386"/>
      <c r="K40" s="386"/>
      <c r="L40" s="386"/>
      <c r="M40" s="386"/>
      <c r="N40" s="386"/>
      <c r="O40" s="386"/>
      <c r="P40" s="386"/>
    </row>
    <row r="41" spans="1:20" s="245" customFormat="1" ht="26.4">
      <c r="A41" s="207" t="s">
        <v>133</v>
      </c>
      <c r="B41" s="240" t="s">
        <v>403</v>
      </c>
      <c r="C41" s="208" t="s">
        <v>134</v>
      </c>
      <c r="D41" s="392">
        <v>-377920404</v>
      </c>
      <c r="E41" s="393">
        <v>-340103747</v>
      </c>
      <c r="F41" s="393">
        <v>-1288598874</v>
      </c>
      <c r="G41" s="390"/>
      <c r="H41" s="272"/>
      <c r="I41" s="272"/>
      <c r="J41" s="386"/>
      <c r="K41" s="386"/>
      <c r="L41" s="386"/>
      <c r="M41" s="386"/>
      <c r="N41" s="386"/>
      <c r="O41" s="386"/>
      <c r="P41" s="386"/>
    </row>
    <row r="42" spans="1:20" s="245" customFormat="1" ht="26.4">
      <c r="A42" s="207" t="s">
        <v>135</v>
      </c>
      <c r="B42" s="240" t="s">
        <v>404</v>
      </c>
      <c r="C42" s="208" t="s">
        <v>136</v>
      </c>
      <c r="D42" s="393">
        <v>-15705752560</v>
      </c>
      <c r="E42" s="393">
        <v>-2872394400</v>
      </c>
      <c r="F42" s="393">
        <v>-7760366110</v>
      </c>
      <c r="G42" s="390"/>
      <c r="H42" s="272"/>
      <c r="I42" s="272"/>
      <c r="J42" s="386"/>
      <c r="K42" s="386"/>
      <c r="L42" s="386"/>
      <c r="M42" s="386"/>
      <c r="N42" s="386"/>
      <c r="O42" s="386"/>
      <c r="P42" s="386"/>
    </row>
    <row r="43" spans="1:20" s="245" customFormat="1" ht="52.8">
      <c r="A43" s="207">
        <v>1</v>
      </c>
      <c r="B43" s="208" t="s">
        <v>518</v>
      </c>
      <c r="C43" s="208" t="s">
        <v>137</v>
      </c>
      <c r="D43" s="394">
        <v>-3097755747</v>
      </c>
      <c r="E43" s="391">
        <v>1188608678</v>
      </c>
      <c r="F43" s="395">
        <v>-1789425674</v>
      </c>
      <c r="G43" s="390"/>
      <c r="H43" s="272"/>
      <c r="I43" s="272"/>
      <c r="J43" s="386"/>
      <c r="K43" s="386"/>
      <c r="L43" s="386"/>
      <c r="M43" s="386"/>
      <c r="N43" s="386"/>
      <c r="O43" s="386"/>
      <c r="P43" s="386"/>
    </row>
    <row r="44" spans="1:20" s="245" customFormat="1" ht="26.4">
      <c r="A44" s="207">
        <v>2</v>
      </c>
      <c r="B44" s="208" t="s">
        <v>406</v>
      </c>
      <c r="C44" s="208" t="s">
        <v>138</v>
      </c>
      <c r="D44" s="391">
        <v>-12607996813</v>
      </c>
      <c r="E44" s="391">
        <v>-4061003078</v>
      </c>
      <c r="F44" s="391">
        <v>-5970940436</v>
      </c>
      <c r="G44" s="390"/>
      <c r="H44" s="272"/>
      <c r="I44" s="272"/>
      <c r="J44" s="386"/>
      <c r="K44" s="386"/>
      <c r="L44" s="386"/>
      <c r="M44" s="386"/>
      <c r="N44" s="386"/>
      <c r="O44" s="386"/>
      <c r="P44" s="386"/>
    </row>
    <row r="45" spans="1:20" s="245" customFormat="1" ht="52.8">
      <c r="A45" s="207" t="s">
        <v>139</v>
      </c>
      <c r="B45" s="240" t="s">
        <v>407</v>
      </c>
      <c r="C45" s="208" t="s">
        <v>140</v>
      </c>
      <c r="D45" s="393">
        <v>-16083672964</v>
      </c>
      <c r="E45" s="393">
        <v>-3212498147</v>
      </c>
      <c r="F45" s="393">
        <v>-9048964984</v>
      </c>
      <c r="G45" s="390"/>
      <c r="H45" s="272"/>
      <c r="I45" s="272"/>
      <c r="J45" s="386"/>
      <c r="K45" s="386"/>
      <c r="L45" s="386"/>
      <c r="M45" s="386"/>
      <c r="N45" s="386"/>
      <c r="O45" s="386"/>
      <c r="P45" s="386"/>
    </row>
    <row r="46" spans="1:20" s="245" customFormat="1" ht="26.4">
      <c r="A46" s="207" t="s">
        <v>67</v>
      </c>
      <c r="B46" s="240" t="s">
        <v>408</v>
      </c>
      <c r="C46" s="208" t="s">
        <v>141</v>
      </c>
      <c r="D46" s="392">
        <v>216979752976</v>
      </c>
      <c r="E46" s="393">
        <v>213882665506</v>
      </c>
      <c r="F46" s="393">
        <v>221925265131</v>
      </c>
      <c r="G46" s="390"/>
      <c r="H46" s="272"/>
      <c r="I46" s="272"/>
      <c r="J46" s="386"/>
      <c r="K46" s="386"/>
      <c r="L46" s="386"/>
      <c r="M46" s="386"/>
      <c r="N46" s="386"/>
      <c r="O46" s="386"/>
      <c r="P46" s="386"/>
    </row>
    <row r="47" spans="1:20" s="245" customFormat="1" ht="39.6">
      <c r="A47" s="207" t="s">
        <v>142</v>
      </c>
      <c r="B47" s="240" t="s">
        <v>409</v>
      </c>
      <c r="C47" s="208" t="s">
        <v>143</v>
      </c>
      <c r="D47" s="393">
        <v>-22487353102</v>
      </c>
      <c r="E47" s="393">
        <v>3097087470</v>
      </c>
      <c r="F47" s="393">
        <v>-27432865257</v>
      </c>
      <c r="G47" s="390"/>
      <c r="H47" s="272"/>
      <c r="I47" s="272"/>
      <c r="J47" s="386"/>
      <c r="K47" s="386"/>
      <c r="L47" s="386"/>
      <c r="M47" s="386"/>
      <c r="N47" s="386"/>
      <c r="O47" s="386"/>
      <c r="P47" s="386"/>
      <c r="Q47" s="396"/>
      <c r="R47" s="396"/>
      <c r="S47" s="396"/>
      <c r="T47" s="396"/>
    </row>
    <row r="48" spans="1:20" s="245" customFormat="1" ht="52.8">
      <c r="A48" s="207">
        <v>1</v>
      </c>
      <c r="B48" s="208" t="s">
        <v>410</v>
      </c>
      <c r="C48" s="208" t="s">
        <v>282</v>
      </c>
      <c r="D48" s="391">
        <v>-16083672964</v>
      </c>
      <c r="E48" s="391">
        <v>-3212498147</v>
      </c>
      <c r="F48" s="391">
        <v>-9048964984</v>
      </c>
      <c r="G48" s="390"/>
      <c r="H48" s="272"/>
      <c r="I48" s="272"/>
      <c r="J48" s="386"/>
      <c r="K48" s="386"/>
      <c r="L48" s="386"/>
      <c r="M48" s="386"/>
      <c r="N48" s="386"/>
      <c r="O48" s="386"/>
      <c r="P48" s="386"/>
    </row>
    <row r="49" spans="1:16" s="245" customFormat="1" ht="52.8">
      <c r="A49" s="207">
        <v>2</v>
      </c>
      <c r="B49" s="208" t="s">
        <v>519</v>
      </c>
      <c r="C49" s="208" t="s">
        <v>283</v>
      </c>
      <c r="D49" s="266"/>
      <c r="E49" s="266"/>
      <c r="F49" s="266"/>
      <c r="G49" s="390"/>
      <c r="H49" s="272"/>
      <c r="I49" s="272"/>
      <c r="J49" s="386"/>
      <c r="K49" s="386"/>
      <c r="L49" s="386"/>
      <c r="M49" s="386"/>
      <c r="N49" s="386"/>
      <c r="O49" s="386"/>
      <c r="P49" s="386"/>
    </row>
    <row r="50" spans="1:16" s="245" customFormat="1" ht="52.8">
      <c r="A50" s="207">
        <v>3</v>
      </c>
      <c r="B50" s="208" t="s">
        <v>582</v>
      </c>
      <c r="C50" s="208" t="s">
        <v>144</v>
      </c>
      <c r="D50" s="391">
        <v>-6403680138</v>
      </c>
      <c r="E50" s="395">
        <v>6309585617</v>
      </c>
      <c r="F50" s="395">
        <v>-18383900273</v>
      </c>
      <c r="G50" s="390"/>
      <c r="H50" s="272"/>
      <c r="I50" s="272"/>
      <c r="J50" s="386"/>
      <c r="K50" s="386"/>
      <c r="L50" s="386"/>
      <c r="M50" s="386"/>
      <c r="N50" s="386"/>
      <c r="O50" s="386"/>
      <c r="P50" s="386"/>
    </row>
    <row r="51" spans="1:16" s="245" customFormat="1" ht="26.4">
      <c r="A51" s="207" t="s">
        <v>145</v>
      </c>
      <c r="B51" s="240" t="s">
        <v>411</v>
      </c>
      <c r="C51" s="208" t="s">
        <v>146</v>
      </c>
      <c r="D51" s="266">
        <v>194492399874</v>
      </c>
      <c r="E51" s="266">
        <v>216979752976</v>
      </c>
      <c r="F51" s="266">
        <v>194492399874</v>
      </c>
      <c r="G51" s="390"/>
      <c r="H51" s="272"/>
      <c r="I51" s="272"/>
      <c r="J51" s="386"/>
      <c r="K51" s="386"/>
      <c r="L51" s="386"/>
      <c r="M51" s="386"/>
      <c r="N51" s="386"/>
      <c r="O51" s="386"/>
      <c r="P51" s="386"/>
    </row>
    <row r="52" spans="1:16" s="245" customFormat="1" ht="39.6">
      <c r="A52" s="207" t="s">
        <v>254</v>
      </c>
      <c r="B52" s="240" t="s">
        <v>412</v>
      </c>
      <c r="C52" s="208" t="s">
        <v>255</v>
      </c>
      <c r="D52" s="266"/>
      <c r="E52" s="266"/>
      <c r="F52" s="267"/>
      <c r="G52" s="390"/>
      <c r="H52" s="272"/>
      <c r="I52" s="272"/>
      <c r="J52" s="386"/>
      <c r="K52" s="386"/>
      <c r="L52" s="386"/>
      <c r="M52" s="386"/>
      <c r="N52" s="386"/>
      <c r="O52" s="386"/>
      <c r="P52" s="386"/>
    </row>
    <row r="53" spans="1:16" s="245" customFormat="1" ht="39.6">
      <c r="A53" s="207"/>
      <c r="B53" s="208" t="s">
        <v>413</v>
      </c>
      <c r="C53" s="208" t="s">
        <v>256</v>
      </c>
      <c r="D53" s="266"/>
      <c r="E53" s="397"/>
      <c r="F53" s="267"/>
      <c r="G53" s="390"/>
      <c r="H53" s="272"/>
      <c r="I53" s="272"/>
      <c r="J53" s="386"/>
      <c r="K53" s="386"/>
      <c r="L53" s="386"/>
      <c r="M53" s="386"/>
      <c r="N53" s="386"/>
      <c r="O53" s="386"/>
      <c r="P53" s="386"/>
    </row>
    <row r="54" spans="1:16">
      <c r="A54" s="213"/>
      <c r="B54" s="213"/>
      <c r="C54" s="223"/>
      <c r="D54" s="223"/>
      <c r="E54" s="398"/>
      <c r="F54" s="399"/>
    </row>
    <row r="55" spans="1:16" s="213" customFormat="1">
      <c r="A55" s="234" t="s">
        <v>629</v>
      </c>
      <c r="C55" s="223"/>
      <c r="D55" s="311" t="s">
        <v>630</v>
      </c>
      <c r="E55" s="222"/>
      <c r="F55" s="399"/>
      <c r="G55" s="272"/>
      <c r="H55" s="272"/>
      <c r="I55" s="272"/>
      <c r="J55" s="386"/>
      <c r="K55" s="386"/>
      <c r="L55" s="386"/>
      <c r="M55" s="386"/>
      <c r="N55" s="386"/>
      <c r="O55" s="386"/>
      <c r="P55" s="386"/>
    </row>
    <row r="56" spans="1:16" s="213" customFormat="1">
      <c r="A56" s="259" t="s">
        <v>175</v>
      </c>
      <c r="C56" s="223"/>
      <c r="D56" s="260" t="s">
        <v>176</v>
      </c>
      <c r="E56" s="260"/>
      <c r="F56" s="399"/>
      <c r="G56" s="272"/>
      <c r="H56" s="272"/>
      <c r="I56" s="272"/>
      <c r="J56" s="386"/>
      <c r="K56" s="386"/>
      <c r="L56" s="386"/>
      <c r="M56" s="386"/>
      <c r="N56" s="386"/>
      <c r="O56" s="386"/>
      <c r="P56" s="386"/>
    </row>
    <row r="57" spans="1:16" s="213" customFormat="1">
      <c r="C57" s="223"/>
      <c r="D57" s="223"/>
      <c r="E57" s="223"/>
      <c r="F57" s="399"/>
      <c r="G57" s="272"/>
      <c r="H57" s="272"/>
      <c r="I57" s="272"/>
      <c r="J57" s="386"/>
      <c r="K57" s="386"/>
      <c r="L57" s="386"/>
      <c r="M57" s="386"/>
      <c r="N57" s="386"/>
      <c r="O57" s="386"/>
      <c r="P57" s="386"/>
    </row>
    <row r="58" spans="1:16" s="213" customFormat="1">
      <c r="C58" s="223"/>
      <c r="D58" s="223"/>
      <c r="E58" s="223"/>
      <c r="F58" s="399"/>
      <c r="G58" s="272"/>
      <c r="H58" s="272"/>
      <c r="I58" s="272"/>
      <c r="J58" s="386"/>
      <c r="K58" s="386"/>
      <c r="L58" s="386"/>
      <c r="M58" s="386"/>
      <c r="N58" s="386"/>
      <c r="O58" s="386"/>
      <c r="P58" s="386"/>
    </row>
    <row r="59" spans="1:16" s="213" customFormat="1">
      <c r="C59" s="223"/>
      <c r="D59" s="223"/>
      <c r="E59" s="223"/>
      <c r="F59" s="399"/>
      <c r="G59" s="272"/>
      <c r="H59" s="272"/>
      <c r="I59" s="272"/>
      <c r="J59" s="386"/>
      <c r="K59" s="386"/>
      <c r="L59" s="386"/>
      <c r="M59" s="386"/>
      <c r="N59" s="386"/>
      <c r="O59" s="386"/>
      <c r="P59" s="386"/>
    </row>
    <row r="60" spans="1:16" s="213" customFormat="1">
      <c r="C60" s="223"/>
      <c r="D60" s="223"/>
      <c r="E60" s="223"/>
      <c r="F60" s="399"/>
      <c r="G60" s="272"/>
      <c r="H60" s="272"/>
      <c r="I60" s="272"/>
      <c r="J60" s="386"/>
      <c r="K60" s="386"/>
      <c r="L60" s="386"/>
      <c r="M60" s="386"/>
      <c r="N60" s="386"/>
      <c r="O60" s="386"/>
      <c r="P60" s="386"/>
    </row>
    <row r="61" spans="1:16" s="213" customFormat="1">
      <c r="C61" s="223"/>
      <c r="D61" s="223"/>
      <c r="E61" s="223"/>
      <c r="F61" s="399"/>
      <c r="G61" s="272"/>
      <c r="H61" s="272"/>
      <c r="I61" s="272"/>
      <c r="J61" s="386"/>
      <c r="K61" s="386"/>
      <c r="L61" s="386"/>
      <c r="M61" s="386"/>
      <c r="N61" s="386"/>
      <c r="O61" s="386"/>
      <c r="P61" s="386"/>
    </row>
    <row r="62" spans="1:16" s="213" customFormat="1">
      <c r="C62" s="223"/>
      <c r="D62" s="223"/>
      <c r="E62" s="223"/>
      <c r="F62" s="399"/>
      <c r="G62" s="272"/>
      <c r="H62" s="272"/>
      <c r="I62" s="272"/>
      <c r="J62" s="386"/>
      <c r="K62" s="386"/>
      <c r="L62" s="386"/>
      <c r="M62" s="386"/>
      <c r="N62" s="386"/>
      <c r="O62" s="386"/>
      <c r="P62" s="386"/>
    </row>
    <row r="63" spans="1:16" s="213" customFormat="1">
      <c r="A63" s="236"/>
      <c r="B63" s="236"/>
      <c r="C63" s="223"/>
      <c r="D63" s="224"/>
      <c r="E63" s="224"/>
      <c r="F63" s="399"/>
      <c r="G63" s="272"/>
      <c r="H63" s="272"/>
      <c r="I63" s="272"/>
      <c r="J63" s="386"/>
      <c r="K63" s="386"/>
      <c r="L63" s="386"/>
      <c r="M63" s="386"/>
      <c r="N63" s="386"/>
      <c r="O63" s="386"/>
      <c r="P63" s="386"/>
    </row>
    <row r="64" spans="1:16" s="213" customFormat="1">
      <c r="A64" s="234" t="s">
        <v>235</v>
      </c>
      <c r="C64" s="223"/>
      <c r="D64" s="222" t="s">
        <v>444</v>
      </c>
      <c r="E64" s="222"/>
      <c r="F64" s="399"/>
      <c r="G64" s="272"/>
      <c r="H64" s="272"/>
      <c r="I64" s="272"/>
      <c r="J64" s="386"/>
      <c r="K64" s="386"/>
      <c r="L64" s="386"/>
      <c r="M64" s="386"/>
      <c r="N64" s="386"/>
      <c r="O64" s="386"/>
      <c r="P64" s="386"/>
    </row>
    <row r="65" spans="1:16" s="213" customFormat="1">
      <c r="A65" s="234" t="s">
        <v>591</v>
      </c>
      <c r="C65" s="223"/>
      <c r="D65" s="222"/>
      <c r="E65" s="222"/>
      <c r="F65" s="399"/>
      <c r="G65" s="272"/>
      <c r="H65" s="272"/>
      <c r="I65" s="272"/>
      <c r="J65" s="386"/>
      <c r="K65" s="386"/>
      <c r="L65" s="386"/>
      <c r="M65" s="386"/>
      <c r="N65" s="386"/>
      <c r="O65" s="386"/>
      <c r="P65" s="386"/>
    </row>
    <row r="66" spans="1:16" s="213" customFormat="1">
      <c r="A66" s="213" t="s">
        <v>236</v>
      </c>
      <c r="C66" s="223"/>
      <c r="D66" s="223"/>
      <c r="E66" s="223"/>
      <c r="F66" s="399"/>
      <c r="G66" s="272"/>
      <c r="H66" s="272"/>
      <c r="I66" s="272"/>
      <c r="J66" s="386"/>
      <c r="K66" s="386"/>
      <c r="L66" s="386"/>
      <c r="M66" s="386"/>
      <c r="N66" s="386"/>
      <c r="O66" s="386"/>
      <c r="P66" s="386"/>
    </row>
    <row r="67" spans="1:16">
      <c r="A67" s="213"/>
      <c r="B67" s="213"/>
      <c r="C67" s="223"/>
      <c r="D67" s="223"/>
      <c r="E67" s="398"/>
      <c r="F67" s="39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view="pageBreakPreview" topLeftCell="B49" zoomScaleNormal="100" zoomScaleSheetLayoutView="100" workbookViewId="0">
      <selection activeCell="F61" sqref="F61:G62"/>
    </sheetView>
  </sheetViews>
  <sheetFormatPr defaultColWidth="9.109375" defaultRowHeight="13.2"/>
  <cols>
    <col min="1" max="1" width="6" style="261" customWidth="1"/>
    <col min="2" max="2" width="33.6640625" style="219" customWidth="1"/>
    <col min="3" max="3" width="12.33203125" style="219" customWidth="1"/>
    <col min="4" max="4" width="14.88671875" style="219" customWidth="1"/>
    <col min="5" max="5" width="20" style="219" customWidth="1"/>
    <col min="6" max="6" width="27" style="219" customWidth="1"/>
    <col min="7" max="7" width="18.44140625" style="219" customWidth="1"/>
    <col min="8" max="8" width="5.33203125" style="219" hidden="1" customWidth="1"/>
    <col min="9" max="9" width="14.33203125" style="213" customWidth="1"/>
    <col min="10" max="11" width="15" style="213" bestFit="1" customWidth="1"/>
    <col min="12" max="12" width="13.33203125" style="213" bestFit="1" customWidth="1"/>
    <col min="13" max="13" width="19.5546875" style="213" bestFit="1" customWidth="1"/>
    <col min="14" max="14" width="7.5546875" style="213" customWidth="1"/>
    <col min="15" max="15" width="14.88671875" style="213" bestFit="1" customWidth="1"/>
    <col min="16" max="16" width="8.6640625" style="213"/>
    <col min="17" max="18" width="9.109375" style="213"/>
    <col min="19" max="16384" width="9.109375" style="219"/>
  </cols>
  <sheetData>
    <row r="1" spans="1:18" ht="25.5" customHeight="1">
      <c r="A1" s="432" t="s">
        <v>506</v>
      </c>
      <c r="B1" s="432"/>
      <c r="C1" s="432"/>
      <c r="D1" s="432"/>
      <c r="E1" s="432"/>
      <c r="F1" s="432"/>
      <c r="G1" s="432"/>
      <c r="H1" s="283"/>
    </row>
    <row r="2" spans="1:18" ht="29.25" customHeight="1">
      <c r="A2" s="454" t="s">
        <v>507</v>
      </c>
      <c r="B2" s="454"/>
      <c r="C2" s="454"/>
      <c r="D2" s="454"/>
      <c r="E2" s="454"/>
      <c r="F2" s="454"/>
      <c r="G2" s="454"/>
      <c r="H2" s="285"/>
    </row>
    <row r="3" spans="1:18">
      <c r="A3" s="434" t="s">
        <v>260</v>
      </c>
      <c r="B3" s="434"/>
      <c r="C3" s="434"/>
      <c r="D3" s="434"/>
      <c r="E3" s="434"/>
      <c r="F3" s="434"/>
      <c r="G3" s="434"/>
      <c r="H3" s="284"/>
    </row>
    <row r="4" spans="1:18">
      <c r="A4" s="434"/>
      <c r="B4" s="434"/>
      <c r="C4" s="434"/>
      <c r="D4" s="434"/>
      <c r="E4" s="434"/>
      <c r="F4" s="434"/>
      <c r="G4" s="434"/>
      <c r="H4" s="284"/>
    </row>
    <row r="5" spans="1:18">
      <c r="A5" s="445" t="str">
        <f>'ngay thang'!B12</f>
        <v>Tại ngày 30 tháng 04 năm 2025/ As at 30 Apr 2025</v>
      </c>
      <c r="B5" s="445"/>
      <c r="C5" s="445"/>
      <c r="D5" s="445"/>
      <c r="E5" s="445"/>
      <c r="F5" s="445"/>
      <c r="G5" s="445"/>
      <c r="H5" s="286"/>
    </row>
    <row r="6" spans="1:18">
      <c r="A6" s="286"/>
      <c r="B6" s="286"/>
      <c r="C6" s="286"/>
      <c r="D6" s="286"/>
      <c r="E6" s="286"/>
      <c r="F6" s="213"/>
      <c r="G6" s="213"/>
      <c r="H6" s="213"/>
    </row>
    <row r="7" spans="1:18" ht="31.5" customHeight="1">
      <c r="A7" s="437" t="s">
        <v>609</v>
      </c>
      <c r="B7" s="437"/>
      <c r="C7" s="437" t="s">
        <v>610</v>
      </c>
      <c r="D7" s="437"/>
      <c r="E7" s="437"/>
      <c r="F7" s="437"/>
      <c r="G7" s="213"/>
      <c r="H7" s="213"/>
    </row>
    <row r="8" spans="1:18" ht="29.25" customHeight="1">
      <c r="A8" s="437" t="s">
        <v>605</v>
      </c>
      <c r="B8" s="437"/>
      <c r="C8" s="437" t="s">
        <v>606</v>
      </c>
      <c r="D8" s="437"/>
      <c r="E8" s="437"/>
      <c r="F8" s="437"/>
      <c r="G8" s="227"/>
      <c r="H8" s="243"/>
    </row>
    <row r="9" spans="1:18" ht="29.25" customHeight="1">
      <c r="A9" s="436" t="s">
        <v>607</v>
      </c>
      <c r="B9" s="436"/>
      <c r="C9" s="436" t="s">
        <v>608</v>
      </c>
      <c r="D9" s="436"/>
      <c r="E9" s="436"/>
      <c r="F9" s="436"/>
      <c r="G9" s="228"/>
      <c r="H9" s="243"/>
    </row>
    <row r="10" spans="1:18" ht="29.25" customHeight="1">
      <c r="A10" s="436" t="s">
        <v>611</v>
      </c>
      <c r="B10" s="436"/>
      <c r="C10" s="436" t="str">
        <f>'ngay thang'!B14</f>
        <v>Ngày 06 tháng 05 năm 2025
06 May 2025</v>
      </c>
      <c r="D10" s="436"/>
      <c r="E10" s="436"/>
      <c r="F10" s="436"/>
      <c r="G10" s="228"/>
      <c r="H10" s="281"/>
    </row>
    <row r="11" spans="1:18" ht="23.25" customHeight="1">
      <c r="A11" s="281"/>
      <c r="B11" s="281"/>
      <c r="C11" s="281"/>
      <c r="D11" s="281"/>
      <c r="E11" s="281"/>
      <c r="F11" s="281"/>
      <c r="G11" s="228"/>
      <c r="H11" s="281"/>
    </row>
    <row r="12" spans="1:18" s="245" customFormat="1" ht="18.75" customHeight="1">
      <c r="A12" s="244" t="s">
        <v>263</v>
      </c>
      <c r="I12" s="213"/>
      <c r="J12" s="213"/>
      <c r="K12" s="213"/>
      <c r="L12" s="213"/>
      <c r="M12" s="213"/>
      <c r="N12" s="213"/>
      <c r="O12" s="213"/>
      <c r="P12" s="213"/>
      <c r="Q12" s="213"/>
      <c r="R12" s="213"/>
    </row>
    <row r="13" spans="1:18" ht="63" customHeight="1">
      <c r="A13" s="221" t="s">
        <v>199</v>
      </c>
      <c r="B13" s="221" t="s">
        <v>200</v>
      </c>
      <c r="C13" s="221" t="s">
        <v>198</v>
      </c>
      <c r="D13" s="221" t="s">
        <v>229</v>
      </c>
      <c r="E13" s="221" t="s">
        <v>201</v>
      </c>
      <c r="F13" s="221" t="s">
        <v>202</v>
      </c>
      <c r="G13" s="246" t="s">
        <v>203</v>
      </c>
      <c r="H13" s="247"/>
    </row>
    <row r="14" spans="1:18" ht="63" customHeight="1">
      <c r="A14" s="221" t="s">
        <v>46</v>
      </c>
      <c r="B14" s="248" t="s">
        <v>520</v>
      </c>
      <c r="C14" s="221"/>
      <c r="D14" s="221"/>
      <c r="E14" s="221"/>
      <c r="F14" s="221"/>
      <c r="G14" s="246"/>
      <c r="H14" s="247"/>
    </row>
    <row r="15" spans="1:18" s="234" customFormat="1" ht="52.8">
      <c r="A15" s="249" t="s">
        <v>56</v>
      </c>
      <c r="B15" s="249" t="s">
        <v>521</v>
      </c>
      <c r="C15" s="249">
        <v>2246</v>
      </c>
      <c r="D15" s="250"/>
      <c r="E15" s="250"/>
      <c r="F15" s="250"/>
      <c r="G15" s="251"/>
      <c r="I15" s="213"/>
      <c r="J15" s="213"/>
      <c r="K15" s="213"/>
      <c r="L15" s="213"/>
      <c r="M15" s="213"/>
      <c r="N15" s="213"/>
      <c r="O15" s="213"/>
      <c r="P15" s="213"/>
      <c r="Q15" s="213"/>
      <c r="R15" s="213"/>
    </row>
    <row r="16" spans="1:18" s="213" customFormat="1">
      <c r="A16" s="220">
        <v>1</v>
      </c>
      <c r="B16" s="274" t="s">
        <v>653</v>
      </c>
      <c r="C16" s="220">
        <v>2246.1</v>
      </c>
      <c r="D16" s="275">
        <v>356442</v>
      </c>
      <c r="E16" s="356">
        <v>24050</v>
      </c>
      <c r="F16" s="277">
        <f>E16*D16</f>
        <v>8572430100</v>
      </c>
      <c r="G16" s="344">
        <f t="shared" ref="G16:G33" si="0">IFERROR(F16/$F$62," ")</f>
        <v>4.3837172344887182E-2</v>
      </c>
      <c r="H16" s="252" t="str">
        <f>TRIM(B16)</f>
        <v>ACB</v>
      </c>
      <c r="I16" s="252"/>
      <c r="M16" s="253"/>
      <c r="N16" s="253"/>
      <c r="O16" s="253"/>
      <c r="P16" s="254"/>
    </row>
    <row r="17" spans="1:16" s="213" customFormat="1">
      <c r="A17" s="220">
        <v>2</v>
      </c>
      <c r="B17" s="274" t="s">
        <v>654</v>
      </c>
      <c r="C17" s="220">
        <v>2246.1999999999998</v>
      </c>
      <c r="D17" s="275">
        <v>216400</v>
      </c>
      <c r="E17" s="356">
        <v>34550</v>
      </c>
      <c r="F17" s="277">
        <f t="shared" ref="F17:F31" si="1">E17*D17</f>
        <v>7476620000</v>
      </c>
      <c r="G17" s="344">
        <f t="shared" si="0"/>
        <v>3.8233485216430101E-2</v>
      </c>
      <c r="H17" s="252" t="str">
        <f t="shared" ref="H17:H32" si="2">TRIM(B17)</f>
        <v>BID</v>
      </c>
      <c r="I17" s="252"/>
      <c r="M17" s="253"/>
      <c r="N17" s="253"/>
      <c r="O17" s="253"/>
      <c r="P17" s="254"/>
    </row>
    <row r="18" spans="1:16" s="213" customFormat="1">
      <c r="A18" s="220">
        <v>3</v>
      </c>
      <c r="B18" s="274" t="s">
        <v>655</v>
      </c>
      <c r="C18" s="220">
        <v>2246.3000000000002</v>
      </c>
      <c r="D18" s="275">
        <v>180900</v>
      </c>
      <c r="E18" s="356">
        <v>45950</v>
      </c>
      <c r="F18" s="277">
        <f t="shared" si="1"/>
        <v>8312355000</v>
      </c>
      <c r="G18" s="344">
        <f t="shared" si="0"/>
        <v>4.250721609580517E-2</v>
      </c>
      <c r="H18" s="252" t="str">
        <f t="shared" si="2"/>
        <v>BVH</v>
      </c>
      <c r="I18" s="252"/>
      <c r="M18" s="253"/>
      <c r="N18" s="253"/>
      <c r="O18" s="253"/>
      <c r="P18" s="254"/>
    </row>
    <row r="19" spans="1:16" s="213" customFormat="1">
      <c r="A19" s="220">
        <v>4</v>
      </c>
      <c r="B19" s="274" t="s">
        <v>656</v>
      </c>
      <c r="C19" s="220">
        <v>2246.4</v>
      </c>
      <c r="D19" s="275">
        <v>588300</v>
      </c>
      <c r="E19" s="356">
        <v>37200</v>
      </c>
      <c r="F19" s="277">
        <f t="shared" ref="F19:F27" si="3">E19*D19</f>
        <v>21884760000</v>
      </c>
      <c r="G19" s="344">
        <f t="shared" si="0"/>
        <v>0.11191295637936939</v>
      </c>
      <c r="H19" s="252" t="str">
        <f t="shared" si="2"/>
        <v>CTG</v>
      </c>
      <c r="I19" s="252"/>
      <c r="M19" s="253"/>
      <c r="N19" s="253"/>
      <c r="O19" s="253"/>
      <c r="P19" s="254"/>
    </row>
    <row r="20" spans="1:16" s="213" customFormat="1">
      <c r="A20" s="220">
        <v>5</v>
      </c>
      <c r="B20" s="274" t="s">
        <v>657</v>
      </c>
      <c r="C20" s="220">
        <v>2246.5</v>
      </c>
      <c r="D20" s="275">
        <v>480000</v>
      </c>
      <c r="E20" s="356">
        <v>18950</v>
      </c>
      <c r="F20" s="277">
        <f t="shared" si="3"/>
        <v>9096000000</v>
      </c>
      <c r="G20" s="344">
        <f t="shared" si="0"/>
        <v>4.6514572297194211E-2</v>
      </c>
      <c r="H20" s="252" t="str">
        <f t="shared" si="2"/>
        <v>EIB</v>
      </c>
      <c r="I20" s="252"/>
      <c r="M20" s="253"/>
      <c r="N20" s="253"/>
      <c r="O20" s="253"/>
      <c r="P20" s="254"/>
    </row>
    <row r="21" spans="1:16" s="213" customFormat="1">
      <c r="A21" s="220">
        <v>6</v>
      </c>
      <c r="B21" s="274" t="s">
        <v>658</v>
      </c>
      <c r="C21" s="220">
        <v>2246.6</v>
      </c>
      <c r="D21" s="275">
        <v>438500</v>
      </c>
      <c r="E21" s="356">
        <v>21450</v>
      </c>
      <c r="F21" s="277">
        <f t="shared" si="3"/>
        <v>9405825000</v>
      </c>
      <c r="G21" s="344">
        <f t="shared" si="0"/>
        <v>4.809893656302295E-2</v>
      </c>
      <c r="H21" s="252" t="str">
        <f t="shared" si="2"/>
        <v>HDB</v>
      </c>
      <c r="I21" s="252"/>
      <c r="M21" s="253"/>
      <c r="N21" s="253"/>
      <c r="O21" s="253"/>
      <c r="P21" s="254"/>
    </row>
    <row r="22" spans="1:16" s="213" customFormat="1">
      <c r="A22" s="220">
        <v>7</v>
      </c>
      <c r="B22" s="274" t="s">
        <v>659</v>
      </c>
      <c r="C22" s="220">
        <v>2246.6999999999998</v>
      </c>
      <c r="D22" s="275">
        <v>977180</v>
      </c>
      <c r="E22" s="356">
        <v>23550</v>
      </c>
      <c r="F22" s="277">
        <f t="shared" si="3"/>
        <v>23012589000</v>
      </c>
      <c r="G22" s="344">
        <f t="shared" si="0"/>
        <v>0.11768037981377708</v>
      </c>
      <c r="H22" s="252" t="str">
        <f t="shared" si="2"/>
        <v>MBB</v>
      </c>
      <c r="I22" s="252"/>
      <c r="M22" s="253"/>
      <c r="N22" s="253"/>
      <c r="O22" s="253"/>
      <c r="P22" s="254"/>
    </row>
    <row r="23" spans="1:16" s="213" customFormat="1">
      <c r="A23" s="220">
        <v>8</v>
      </c>
      <c r="B23" s="274" t="s">
        <v>660</v>
      </c>
      <c r="C23" s="220">
        <v>2246.8000000000002</v>
      </c>
      <c r="D23" s="275">
        <v>213300</v>
      </c>
      <c r="E23" s="356">
        <v>26800</v>
      </c>
      <c r="F23" s="277">
        <f t="shared" si="3"/>
        <v>5716440000</v>
      </c>
      <c r="G23" s="344">
        <f t="shared" si="0"/>
        <v>2.9232383648040115E-2</v>
      </c>
      <c r="H23" s="252" t="str">
        <f t="shared" si="2"/>
        <v>MBS</v>
      </c>
      <c r="I23" s="252"/>
      <c r="M23" s="253"/>
      <c r="N23" s="253"/>
      <c r="O23" s="253"/>
      <c r="P23" s="254"/>
    </row>
    <row r="24" spans="1:16" s="213" customFormat="1">
      <c r="A24" s="220">
        <v>9</v>
      </c>
      <c r="B24" s="274" t="s">
        <v>661</v>
      </c>
      <c r="C24" s="220">
        <v>2246.9</v>
      </c>
      <c r="D24" s="275">
        <v>778810</v>
      </c>
      <c r="E24" s="356">
        <v>11200</v>
      </c>
      <c r="F24" s="277">
        <f t="shared" si="3"/>
        <v>8722672000</v>
      </c>
      <c r="G24" s="344">
        <f t="shared" si="0"/>
        <v>4.4605470247219836E-2</v>
      </c>
      <c r="H24" s="252" t="str">
        <f t="shared" si="2"/>
        <v>MSB</v>
      </c>
      <c r="I24" s="252"/>
      <c r="M24" s="253"/>
      <c r="N24" s="253"/>
      <c r="O24" s="253"/>
      <c r="P24" s="254"/>
    </row>
    <row r="25" spans="1:16" s="213" customFormat="1">
      <c r="A25" s="220">
        <v>10</v>
      </c>
      <c r="B25" s="274" t="s">
        <v>662</v>
      </c>
      <c r="C25" s="278" t="s">
        <v>641</v>
      </c>
      <c r="D25" s="275">
        <v>116200</v>
      </c>
      <c r="E25" s="356">
        <v>56900</v>
      </c>
      <c r="F25" s="277">
        <f t="shared" ref="F25:F26" si="4">E25*D25</f>
        <v>6611780000</v>
      </c>
      <c r="G25" s="344">
        <f t="shared" si="0"/>
        <v>3.3810918955930379E-2</v>
      </c>
      <c r="H25" s="252" t="str">
        <f t="shared" si="2"/>
        <v>PVI</v>
      </c>
      <c r="I25" s="252"/>
      <c r="M25" s="253"/>
      <c r="N25" s="253"/>
      <c r="O25" s="253"/>
      <c r="P25" s="254"/>
    </row>
    <row r="26" spans="1:16" s="213" customFormat="1">
      <c r="A26" s="220">
        <v>11</v>
      </c>
      <c r="B26" s="274" t="s">
        <v>663</v>
      </c>
      <c r="C26" s="278">
        <v>2246.11</v>
      </c>
      <c r="D26" s="275">
        <v>385610</v>
      </c>
      <c r="E26" s="356">
        <v>22950</v>
      </c>
      <c r="F26" s="277">
        <f t="shared" si="4"/>
        <v>8849749500</v>
      </c>
      <c r="G26" s="344">
        <f t="shared" si="0"/>
        <v>4.525531144786811E-2</v>
      </c>
      <c r="H26" s="252" t="str">
        <f t="shared" si="2"/>
        <v>SSI</v>
      </c>
      <c r="I26" s="252"/>
      <c r="M26" s="253"/>
      <c r="N26" s="253"/>
      <c r="O26" s="253"/>
      <c r="P26" s="254"/>
    </row>
    <row r="27" spans="1:16" s="213" customFormat="1">
      <c r="A27" s="220">
        <v>12</v>
      </c>
      <c r="B27" s="274" t="s">
        <v>664</v>
      </c>
      <c r="C27" s="278">
        <v>2246.12</v>
      </c>
      <c r="D27" s="275">
        <v>594200</v>
      </c>
      <c r="E27" s="356">
        <v>39100</v>
      </c>
      <c r="F27" s="277">
        <f t="shared" si="3"/>
        <v>23233220000</v>
      </c>
      <c r="G27" s="344">
        <f t="shared" si="0"/>
        <v>0.11880862922016475</v>
      </c>
      <c r="H27" s="252" t="str">
        <f t="shared" si="2"/>
        <v>STB</v>
      </c>
      <c r="I27" s="252"/>
      <c r="M27" s="253"/>
      <c r="N27" s="253"/>
      <c r="O27" s="253"/>
      <c r="P27" s="254"/>
    </row>
    <row r="28" spans="1:16" s="213" customFormat="1">
      <c r="A28" s="220">
        <v>13</v>
      </c>
      <c r="B28" s="274" t="s">
        <v>665</v>
      </c>
      <c r="C28" s="278">
        <v>2246.13</v>
      </c>
      <c r="D28" s="275">
        <v>152119</v>
      </c>
      <c r="E28" s="356">
        <v>57300</v>
      </c>
      <c r="F28" s="277">
        <f t="shared" si="1"/>
        <v>8716418700</v>
      </c>
      <c r="G28" s="344">
        <f t="shared" si="0"/>
        <v>4.4573492501513365E-2</v>
      </c>
      <c r="H28" s="252" t="str">
        <f t="shared" si="2"/>
        <v>VCB</v>
      </c>
      <c r="I28" s="252"/>
      <c r="M28" s="253"/>
      <c r="N28" s="253"/>
      <c r="O28" s="253"/>
      <c r="P28" s="254"/>
    </row>
    <row r="29" spans="1:16" s="213" customFormat="1">
      <c r="A29" s="220">
        <v>14</v>
      </c>
      <c r="B29" s="274" t="s">
        <v>666</v>
      </c>
      <c r="C29" s="278">
        <v>2246.14</v>
      </c>
      <c r="D29" s="275">
        <v>248990</v>
      </c>
      <c r="E29" s="356">
        <v>37000</v>
      </c>
      <c r="F29" s="277">
        <f t="shared" si="1"/>
        <v>9212630000</v>
      </c>
      <c r="G29" s="344">
        <f t="shared" si="0"/>
        <v>4.7110987706937148E-2</v>
      </c>
      <c r="H29" s="252" t="str">
        <f t="shared" si="2"/>
        <v>VCI</v>
      </c>
      <c r="I29" s="252"/>
      <c r="M29" s="253"/>
      <c r="N29" s="253"/>
      <c r="O29" s="253"/>
      <c r="P29" s="254"/>
    </row>
    <row r="30" spans="1:16" s="213" customFormat="1">
      <c r="A30" s="220">
        <v>15</v>
      </c>
      <c r="B30" s="274" t="s">
        <v>667</v>
      </c>
      <c r="C30" s="278">
        <v>2246.15</v>
      </c>
      <c r="D30" s="275">
        <v>694900</v>
      </c>
      <c r="E30" s="356">
        <v>11950</v>
      </c>
      <c r="F30" s="277">
        <f t="shared" si="1"/>
        <v>8304055000</v>
      </c>
      <c r="G30" s="344">
        <f t="shared" si="0"/>
        <v>4.2464772059957905E-2</v>
      </c>
      <c r="H30" s="252" t="str">
        <f t="shared" si="2"/>
        <v>VIX</v>
      </c>
      <c r="I30" s="252"/>
      <c r="M30" s="253"/>
      <c r="N30" s="253"/>
      <c r="O30" s="253"/>
      <c r="P30" s="254"/>
    </row>
    <row r="31" spans="1:16" s="213" customFormat="1">
      <c r="A31" s="220">
        <v>16</v>
      </c>
      <c r="B31" s="274" t="s">
        <v>668</v>
      </c>
      <c r="C31" s="278">
        <v>2246.16</v>
      </c>
      <c r="D31" s="275">
        <v>360000</v>
      </c>
      <c r="E31" s="356">
        <v>14600</v>
      </c>
      <c r="F31" s="277">
        <f t="shared" si="1"/>
        <v>5256000000</v>
      </c>
      <c r="G31" s="344">
        <f t="shared" si="0"/>
        <v>2.68778135437613E-2</v>
      </c>
      <c r="H31" s="252" t="str">
        <f t="shared" si="2"/>
        <v>VND</v>
      </c>
      <c r="I31" s="252"/>
      <c r="M31" s="253"/>
      <c r="N31" s="253"/>
      <c r="O31" s="253"/>
      <c r="P31" s="254"/>
    </row>
    <row r="32" spans="1:16" s="213" customFormat="1">
      <c r="A32" s="220">
        <v>17</v>
      </c>
      <c r="B32" s="274" t="s">
        <v>669</v>
      </c>
      <c r="C32" s="278">
        <v>2246.17</v>
      </c>
      <c r="D32" s="275">
        <v>480300</v>
      </c>
      <c r="E32" s="356">
        <v>16550</v>
      </c>
      <c r="F32" s="277">
        <f t="shared" ref="F32" si="5">E32*D32</f>
        <v>7948965000</v>
      </c>
      <c r="G32" s="344">
        <f t="shared" si="0"/>
        <v>4.0648934386583818E-2</v>
      </c>
      <c r="H32" s="252" t="str">
        <f t="shared" si="2"/>
        <v>VPB</v>
      </c>
      <c r="I32" s="252"/>
      <c r="M32" s="253"/>
      <c r="N32" s="253"/>
      <c r="O32" s="253"/>
      <c r="P32" s="254"/>
    </row>
    <row r="33" spans="1:18" s="234" customFormat="1">
      <c r="A33" s="249"/>
      <c r="B33" s="249" t="s">
        <v>626</v>
      </c>
      <c r="C33" s="249">
        <v>2247</v>
      </c>
      <c r="D33" s="250">
        <f>SUM(D16:D32)</f>
        <v>7262151</v>
      </c>
      <c r="E33" s="276"/>
      <c r="F33" s="250">
        <f>SUM(F16:F32)</f>
        <v>180332509300</v>
      </c>
      <c r="G33" s="345">
        <f t="shared" si="0"/>
        <v>0.92217343242846284</v>
      </c>
      <c r="H33" s="252"/>
      <c r="I33" s="213"/>
      <c r="J33" s="213"/>
      <c r="K33" s="213"/>
      <c r="L33" s="213"/>
      <c r="M33" s="253"/>
      <c r="N33" s="253"/>
      <c r="O33" s="253"/>
      <c r="P33" s="254"/>
      <c r="Q33" s="213"/>
      <c r="R33" s="213"/>
    </row>
    <row r="34" spans="1:18" s="234" customFormat="1" ht="79.2">
      <c r="A34" s="249" t="s">
        <v>133</v>
      </c>
      <c r="B34" s="249" t="s">
        <v>522</v>
      </c>
      <c r="C34" s="249">
        <v>2248</v>
      </c>
      <c r="D34" s="250"/>
      <c r="E34" s="250"/>
      <c r="F34" s="250"/>
      <c r="G34" s="345"/>
      <c r="H34" s="252"/>
      <c r="I34" s="213"/>
      <c r="J34" s="213"/>
      <c r="K34" s="213"/>
      <c r="L34" s="213"/>
      <c r="M34" s="213"/>
      <c r="N34" s="213"/>
      <c r="O34" s="253"/>
      <c r="P34" s="254"/>
      <c r="Q34" s="213"/>
      <c r="R34" s="213"/>
    </row>
    <row r="35" spans="1:18" s="213" customFormat="1" ht="26.4">
      <c r="A35" s="220"/>
      <c r="B35" s="220" t="s">
        <v>613</v>
      </c>
      <c r="C35" s="220">
        <v>2249</v>
      </c>
      <c r="D35" s="277"/>
      <c r="E35" s="277"/>
      <c r="F35" s="277"/>
      <c r="G35" s="344"/>
      <c r="O35" s="253"/>
      <c r="P35" s="254"/>
    </row>
    <row r="36" spans="1:18" s="234" customFormat="1" ht="26.4">
      <c r="A36" s="249"/>
      <c r="B36" s="249" t="s">
        <v>614</v>
      </c>
      <c r="C36" s="249">
        <v>2250</v>
      </c>
      <c r="D36" s="250">
        <f>+D33</f>
        <v>7262151</v>
      </c>
      <c r="E36" s="250"/>
      <c r="F36" s="250">
        <f>+F33</f>
        <v>180332509300</v>
      </c>
      <c r="G36" s="345">
        <f>IFERROR(F36/$F$62," ")</f>
        <v>0.92217343242846284</v>
      </c>
      <c r="I36" s="213"/>
      <c r="J36" s="213"/>
      <c r="K36" s="213"/>
      <c r="L36" s="213"/>
      <c r="M36" s="213"/>
      <c r="N36" s="213"/>
      <c r="O36" s="253"/>
      <c r="P36" s="254"/>
      <c r="Q36" s="213"/>
      <c r="R36" s="213"/>
    </row>
    <row r="37" spans="1:18" s="234" customFormat="1" ht="26.4">
      <c r="A37" s="249" t="s">
        <v>258</v>
      </c>
      <c r="B37" s="249" t="s">
        <v>615</v>
      </c>
      <c r="C37" s="249">
        <v>2251</v>
      </c>
      <c r="D37" s="250"/>
      <c r="E37" s="250"/>
      <c r="F37" s="250"/>
      <c r="G37" s="345"/>
      <c r="I37" s="213"/>
      <c r="J37" s="213"/>
      <c r="K37" s="213"/>
      <c r="L37" s="213"/>
      <c r="M37" s="213"/>
      <c r="N37" s="213"/>
      <c r="O37" s="253"/>
      <c r="P37" s="254"/>
      <c r="Q37" s="213"/>
      <c r="R37" s="213"/>
    </row>
    <row r="38" spans="1:18" s="234" customFormat="1">
      <c r="A38" s="249"/>
      <c r="B38" s="220"/>
      <c r="C38" s="220">
        <v>2251.1</v>
      </c>
      <c r="D38" s="277"/>
      <c r="E38" s="279"/>
      <c r="F38" s="277"/>
      <c r="G38" s="344"/>
      <c r="I38" s="213"/>
      <c r="J38" s="213"/>
      <c r="K38" s="213"/>
      <c r="L38" s="213"/>
      <c r="M38" s="213"/>
      <c r="N38" s="213"/>
      <c r="O38" s="253"/>
      <c r="P38" s="254"/>
      <c r="Q38" s="213"/>
      <c r="R38" s="213"/>
    </row>
    <row r="39" spans="1:18" s="213" customFormat="1" ht="26.4">
      <c r="A39" s="220"/>
      <c r="B39" s="249" t="s">
        <v>612</v>
      </c>
      <c r="C39" s="220">
        <v>2252</v>
      </c>
      <c r="D39" s="250"/>
      <c r="E39" s="277"/>
      <c r="F39" s="250"/>
      <c r="G39" s="345"/>
      <c r="M39" s="252"/>
      <c r="N39" s="252"/>
      <c r="O39" s="253"/>
      <c r="P39" s="254"/>
    </row>
    <row r="40" spans="1:18" s="234" customFormat="1" ht="26.25" customHeight="1">
      <c r="A40" s="249" t="s">
        <v>259</v>
      </c>
      <c r="B40" s="249" t="s">
        <v>616</v>
      </c>
      <c r="C40" s="249">
        <v>2253</v>
      </c>
      <c r="D40" s="250"/>
      <c r="E40" s="250"/>
      <c r="F40" s="250"/>
      <c r="G40" s="345"/>
      <c r="I40" s="213"/>
      <c r="J40" s="213"/>
      <c r="K40" s="213"/>
      <c r="L40" s="213"/>
      <c r="M40" s="213"/>
      <c r="N40" s="213"/>
      <c r="O40" s="253"/>
      <c r="P40" s="254"/>
      <c r="Q40" s="213"/>
      <c r="R40" s="213"/>
    </row>
    <row r="41" spans="1:18" s="213" customFormat="1" ht="24" customHeight="1">
      <c r="A41" s="220" t="s">
        <v>257</v>
      </c>
      <c r="B41" s="220" t="s">
        <v>639</v>
      </c>
      <c r="C41" s="220">
        <v>2253.1</v>
      </c>
      <c r="D41" s="277"/>
      <c r="E41" s="277"/>
      <c r="F41" s="277"/>
      <c r="G41" s="344">
        <f t="shared" ref="G41" si="6">IFERROR(F41/$F$62," ")</f>
        <v>0</v>
      </c>
      <c r="O41" s="253"/>
      <c r="P41" s="254"/>
    </row>
    <row r="42" spans="1:18" s="213" customFormat="1" ht="26.4">
      <c r="A42" s="249"/>
      <c r="B42" s="249" t="s">
        <v>612</v>
      </c>
      <c r="C42" s="249">
        <v>2254</v>
      </c>
      <c r="D42" s="250"/>
      <c r="E42" s="250"/>
      <c r="F42" s="250"/>
      <c r="G42" s="345"/>
      <c r="O42" s="253"/>
      <c r="P42" s="254"/>
    </row>
    <row r="43" spans="1:18" s="234" customFormat="1" ht="26.4">
      <c r="A43" s="249"/>
      <c r="B43" s="249" t="s">
        <v>617</v>
      </c>
      <c r="C43" s="249">
        <v>2255</v>
      </c>
      <c r="D43" s="250">
        <f>D41+D33</f>
        <v>7262151</v>
      </c>
      <c r="E43" s="250"/>
      <c r="F43" s="250">
        <f>+F39+F36+F41</f>
        <v>180332509300</v>
      </c>
      <c r="G43" s="345">
        <f>IFERROR(F43/$F$62," ")</f>
        <v>0.92217343242846284</v>
      </c>
      <c r="I43" s="213"/>
      <c r="J43" s="213"/>
      <c r="K43" s="213"/>
      <c r="L43" s="213"/>
      <c r="M43" s="252"/>
      <c r="N43" s="252"/>
      <c r="O43" s="253"/>
      <c r="P43" s="254"/>
      <c r="Q43" s="213"/>
      <c r="R43" s="213"/>
    </row>
    <row r="44" spans="1:18" s="234" customFormat="1" ht="26.4">
      <c r="A44" s="249" t="s">
        <v>67</v>
      </c>
      <c r="B44" s="249" t="s">
        <v>618</v>
      </c>
      <c r="C44" s="249">
        <v>2256</v>
      </c>
      <c r="D44" s="250"/>
      <c r="E44" s="250"/>
      <c r="F44" s="250"/>
      <c r="G44" s="345"/>
      <c r="I44" s="213"/>
      <c r="J44" s="213"/>
      <c r="K44" s="213"/>
      <c r="L44" s="213"/>
      <c r="M44" s="213"/>
      <c r="N44" s="213"/>
      <c r="O44" s="253"/>
      <c r="P44" s="254"/>
      <c r="Q44" s="213"/>
      <c r="R44" s="213"/>
    </row>
    <row r="45" spans="1:18" s="213" customFormat="1" ht="26.4">
      <c r="A45" s="220">
        <v>1</v>
      </c>
      <c r="B45" s="220" t="s">
        <v>414</v>
      </c>
      <c r="C45" s="220">
        <v>2256.1</v>
      </c>
      <c r="D45" s="277" t="s">
        <v>429</v>
      </c>
      <c r="E45" s="277" t="s">
        <v>429</v>
      </c>
      <c r="F45" s="277"/>
      <c r="G45" s="344"/>
      <c r="O45" s="253"/>
      <c r="P45" s="254"/>
    </row>
    <row r="46" spans="1:18" s="213" customFormat="1" ht="26.4">
      <c r="A46" s="220">
        <v>2</v>
      </c>
      <c r="B46" s="220" t="s">
        <v>442</v>
      </c>
      <c r="C46" s="220">
        <v>2256.1999999999998</v>
      </c>
      <c r="D46" s="277" t="s">
        <v>429</v>
      </c>
      <c r="E46" s="277" t="s">
        <v>429</v>
      </c>
      <c r="F46" s="277"/>
      <c r="G46" s="344"/>
      <c r="O46" s="253"/>
      <c r="P46" s="254"/>
    </row>
    <row r="47" spans="1:18" s="213" customFormat="1" ht="26.4">
      <c r="A47" s="220">
        <v>3</v>
      </c>
      <c r="B47" s="220" t="s">
        <v>415</v>
      </c>
      <c r="C47" s="220">
        <v>2256.3000000000002</v>
      </c>
      <c r="D47" s="277" t="s">
        <v>429</v>
      </c>
      <c r="E47" s="277" t="s">
        <v>429</v>
      </c>
      <c r="F47" s="277"/>
      <c r="G47" s="344">
        <f>IFERROR(F47/$F$62," ")</f>
        <v>0</v>
      </c>
      <c r="O47" s="253"/>
      <c r="P47" s="254"/>
    </row>
    <row r="48" spans="1:18" s="213" customFormat="1" ht="26.4">
      <c r="A48" s="220">
        <v>4</v>
      </c>
      <c r="B48" s="220" t="s">
        <v>523</v>
      </c>
      <c r="C48" s="220">
        <v>2256.4</v>
      </c>
      <c r="D48" s="277" t="s">
        <v>429</v>
      </c>
      <c r="E48" s="277" t="s">
        <v>429</v>
      </c>
      <c r="F48" s="277"/>
      <c r="G48" s="344"/>
      <c r="O48" s="253"/>
      <c r="P48" s="254"/>
    </row>
    <row r="49" spans="1:18" s="213" customFormat="1" ht="39.6">
      <c r="A49" s="220">
        <v>5</v>
      </c>
      <c r="B49" s="220" t="s">
        <v>416</v>
      </c>
      <c r="C49" s="220">
        <v>2256.5</v>
      </c>
      <c r="D49" s="277" t="s">
        <v>429</v>
      </c>
      <c r="E49" s="277" t="s">
        <v>429</v>
      </c>
      <c r="F49" s="277"/>
      <c r="G49" s="344">
        <f>IFERROR(F49/$F$62," ")</f>
        <v>0</v>
      </c>
      <c r="O49" s="253"/>
      <c r="P49" s="254"/>
    </row>
    <row r="50" spans="1:18" s="213" customFormat="1" ht="26.4">
      <c r="A50" s="220">
        <v>6</v>
      </c>
      <c r="B50" s="220" t="s">
        <v>417</v>
      </c>
      <c r="C50" s="220">
        <v>2256.6</v>
      </c>
      <c r="D50" s="277" t="s">
        <v>429</v>
      </c>
      <c r="E50" s="277" t="s">
        <v>429</v>
      </c>
      <c r="F50" s="277"/>
      <c r="G50" s="345"/>
      <c r="O50" s="253"/>
      <c r="P50" s="254"/>
    </row>
    <row r="51" spans="1:18" s="213" customFormat="1" ht="39.6">
      <c r="A51" s="220">
        <v>7</v>
      </c>
      <c r="B51" s="220" t="s">
        <v>628</v>
      </c>
      <c r="C51" s="220">
        <v>2256.6999999999998</v>
      </c>
      <c r="D51" s="277" t="s">
        <v>429</v>
      </c>
      <c r="E51" s="277" t="s">
        <v>429</v>
      </c>
      <c r="F51" s="277"/>
      <c r="G51" s="344"/>
      <c r="O51" s="253"/>
      <c r="P51" s="254"/>
    </row>
    <row r="52" spans="1:18" s="234" customFormat="1" ht="26.4">
      <c r="A52" s="249"/>
      <c r="B52" s="249" t="s">
        <v>419</v>
      </c>
      <c r="C52" s="249">
        <v>2257</v>
      </c>
      <c r="D52" s="250" t="s">
        <v>429</v>
      </c>
      <c r="E52" s="250" t="s">
        <v>429</v>
      </c>
      <c r="F52" s="280">
        <f>SUM(F45:F51)</f>
        <v>0</v>
      </c>
      <c r="G52" s="345">
        <f>IFERROR(F52/$F$62," ")</f>
        <v>0</v>
      </c>
      <c r="I52" s="213"/>
      <c r="J52" s="213"/>
      <c r="K52" s="213"/>
      <c r="L52" s="213"/>
      <c r="M52" s="213"/>
      <c r="N52" s="213"/>
      <c r="O52" s="253"/>
      <c r="P52" s="254"/>
      <c r="Q52" s="213"/>
      <c r="R52" s="213"/>
    </row>
    <row r="53" spans="1:18" s="234" customFormat="1" ht="26.4">
      <c r="A53" s="249" t="s">
        <v>142</v>
      </c>
      <c r="B53" s="249" t="s">
        <v>420</v>
      </c>
      <c r="C53" s="249">
        <v>2258</v>
      </c>
      <c r="D53" s="250" t="s">
        <v>429</v>
      </c>
      <c r="E53" s="250" t="s">
        <v>429</v>
      </c>
      <c r="F53" s="280"/>
      <c r="G53" s="344"/>
      <c r="I53" s="213"/>
      <c r="J53" s="213"/>
      <c r="K53" s="213"/>
      <c r="L53" s="213"/>
      <c r="M53" s="213"/>
      <c r="N53" s="213"/>
      <c r="O53" s="253"/>
      <c r="P53" s="254"/>
      <c r="Q53" s="213"/>
      <c r="R53" s="213"/>
    </row>
    <row r="54" spans="1:18" s="213" customFormat="1" ht="26.4">
      <c r="A54" s="220">
        <v>1</v>
      </c>
      <c r="B54" s="220" t="s">
        <v>364</v>
      </c>
      <c r="C54" s="220">
        <v>2259</v>
      </c>
      <c r="D54" s="277" t="s">
        <v>429</v>
      </c>
      <c r="E54" s="277" t="s">
        <v>429</v>
      </c>
      <c r="F54" s="346">
        <f>F55+F56+F57</f>
        <v>15219111424</v>
      </c>
      <c r="G54" s="347">
        <f>SUM(G55:G58)</f>
        <v>7.7826567571537192E-2</v>
      </c>
      <c r="I54" s="252"/>
      <c r="J54" s="252"/>
      <c r="O54" s="253"/>
      <c r="P54" s="254"/>
    </row>
    <row r="55" spans="1:18" s="213" customFormat="1" ht="26.4">
      <c r="A55" s="220">
        <v>1.1000000000000001</v>
      </c>
      <c r="B55" s="220" t="s">
        <v>505</v>
      </c>
      <c r="C55" s="220">
        <v>2259.1</v>
      </c>
      <c r="D55" s="277"/>
      <c r="E55" s="277"/>
      <c r="F55" s="346">
        <v>14967177592</v>
      </c>
      <c r="G55" s="344">
        <f>IFERROR(F55/$F$62," ")</f>
        <v>7.6538243644242429E-2</v>
      </c>
      <c r="J55" s="252"/>
      <c r="O55" s="253"/>
      <c r="P55" s="254"/>
    </row>
    <row r="56" spans="1:18" s="213" customFormat="1" ht="24.75" customHeight="1">
      <c r="A56" s="220">
        <v>1.2</v>
      </c>
      <c r="B56" s="220" t="s">
        <v>421</v>
      </c>
      <c r="C56" s="220">
        <v>2259.1999999999998</v>
      </c>
      <c r="D56" s="277" t="s">
        <v>429</v>
      </c>
      <c r="E56" s="277" t="s">
        <v>429</v>
      </c>
      <c r="F56" s="346">
        <v>215950871</v>
      </c>
      <c r="G56" s="344">
        <f>IFERROR(F56/$F$62," ")</f>
        <v>1.1043164469845604E-3</v>
      </c>
      <c r="J56" s="255"/>
      <c r="O56" s="253"/>
      <c r="P56" s="254"/>
    </row>
    <row r="57" spans="1:18" s="213" customFormat="1" ht="39" customHeight="1">
      <c r="A57" s="220">
        <v>1.3</v>
      </c>
      <c r="B57" s="220" t="s">
        <v>445</v>
      </c>
      <c r="C57" s="220">
        <v>2259.3000000000002</v>
      </c>
      <c r="D57" s="277"/>
      <c r="E57" s="277"/>
      <c r="F57" s="346">
        <v>35982961</v>
      </c>
      <c r="G57" s="344">
        <f>IFERROR(F57/$F$62," ")</f>
        <v>1.8400748031020445E-4</v>
      </c>
      <c r="O57" s="253"/>
      <c r="P57" s="254"/>
    </row>
    <row r="58" spans="1:18" s="213" customFormat="1" ht="52.5" customHeight="1">
      <c r="A58" s="220">
        <v>1.4</v>
      </c>
      <c r="B58" s="220" t="s">
        <v>627</v>
      </c>
      <c r="C58" s="220">
        <v>2259.4</v>
      </c>
      <c r="D58" s="277"/>
      <c r="E58" s="277"/>
      <c r="F58" s="346"/>
      <c r="G58" s="344"/>
      <c r="O58" s="253"/>
      <c r="P58" s="254"/>
    </row>
    <row r="59" spans="1:18" s="213" customFormat="1" ht="24.75" customHeight="1">
      <c r="A59" s="220">
        <v>2</v>
      </c>
      <c r="B59" s="220" t="s">
        <v>418</v>
      </c>
      <c r="C59" s="220">
        <v>2260</v>
      </c>
      <c r="D59" s="277" t="s">
        <v>429</v>
      </c>
      <c r="E59" s="277" t="s">
        <v>429</v>
      </c>
      <c r="F59" s="346"/>
      <c r="G59" s="344"/>
      <c r="O59" s="253"/>
      <c r="P59" s="254"/>
    </row>
    <row r="60" spans="1:18" s="213" customFormat="1" ht="24.75" customHeight="1">
      <c r="A60" s="220">
        <v>3</v>
      </c>
      <c r="B60" s="220" t="s">
        <v>422</v>
      </c>
      <c r="C60" s="220">
        <v>2261</v>
      </c>
      <c r="D60" s="277" t="s">
        <v>429</v>
      </c>
      <c r="E60" s="277" t="s">
        <v>429</v>
      </c>
      <c r="F60" s="346"/>
      <c r="G60" s="344"/>
      <c r="O60" s="253"/>
      <c r="P60" s="254"/>
    </row>
    <row r="61" spans="1:18" s="213" customFormat="1" ht="26.4">
      <c r="A61" s="220">
        <v>4</v>
      </c>
      <c r="B61" s="220" t="s">
        <v>419</v>
      </c>
      <c r="C61" s="220">
        <v>2262</v>
      </c>
      <c r="D61" s="277"/>
      <c r="E61" s="277"/>
      <c r="F61" s="280">
        <f>+F54+F59+F60</f>
        <v>15219111424</v>
      </c>
      <c r="G61" s="345">
        <f>IFERROR(F61/$F$62," ")</f>
        <v>7.7826567571537192E-2</v>
      </c>
      <c r="O61" s="253"/>
      <c r="P61" s="254"/>
    </row>
    <row r="62" spans="1:18" s="234" customFormat="1" ht="26.4">
      <c r="A62" s="249" t="s">
        <v>145</v>
      </c>
      <c r="B62" s="249" t="s">
        <v>423</v>
      </c>
      <c r="C62" s="249">
        <v>2263</v>
      </c>
      <c r="D62" s="280"/>
      <c r="E62" s="280"/>
      <c r="F62" s="280">
        <f>+F43+F52++F61</f>
        <v>195551620724</v>
      </c>
      <c r="G62" s="345">
        <f>IFERROR(F62/$F$62," ")</f>
        <v>1</v>
      </c>
      <c r="I62" s="213"/>
      <c r="J62" s="213"/>
      <c r="K62" s="213"/>
      <c r="L62" s="213"/>
      <c r="M62" s="213"/>
      <c r="N62" s="213"/>
      <c r="O62" s="253"/>
      <c r="P62" s="254"/>
      <c r="Q62" s="213"/>
      <c r="R62" s="213"/>
    </row>
    <row r="63" spans="1:18" s="234" customFormat="1">
      <c r="A63" s="282"/>
      <c r="B63" s="282"/>
      <c r="C63" s="282"/>
      <c r="D63" s="256"/>
      <c r="E63" s="256"/>
      <c r="F63" s="257"/>
      <c r="G63" s="258"/>
      <c r="I63" s="213"/>
      <c r="J63" s="213"/>
      <c r="K63" s="213"/>
      <c r="L63" s="213"/>
      <c r="M63" s="213"/>
      <c r="N63" s="213"/>
      <c r="O63" s="253"/>
      <c r="P63" s="254"/>
      <c r="Q63" s="213"/>
      <c r="R63" s="213"/>
    </row>
    <row r="65" spans="1:8">
      <c r="A65" s="234" t="s">
        <v>629</v>
      </c>
      <c r="B65" s="213"/>
      <c r="C65" s="223"/>
      <c r="E65" s="311" t="s">
        <v>630</v>
      </c>
      <c r="F65" s="222"/>
      <c r="G65" s="213"/>
      <c r="H65" s="213"/>
    </row>
    <row r="66" spans="1:8">
      <c r="A66" s="259" t="s">
        <v>175</v>
      </c>
      <c r="B66" s="213"/>
      <c r="C66" s="223"/>
      <c r="E66" s="260" t="s">
        <v>176</v>
      </c>
      <c r="F66" s="260"/>
      <c r="G66" s="213"/>
      <c r="H66" s="213"/>
    </row>
    <row r="67" spans="1:8">
      <c r="A67" s="213"/>
      <c r="B67" s="213"/>
      <c r="C67" s="223"/>
      <c r="E67" s="223"/>
      <c r="F67" s="223"/>
      <c r="G67" s="213"/>
      <c r="H67" s="213"/>
    </row>
    <row r="68" spans="1:8">
      <c r="A68" s="213"/>
      <c r="B68" s="213"/>
      <c r="C68" s="223"/>
      <c r="E68" s="223"/>
      <c r="F68" s="223"/>
      <c r="G68" s="213"/>
      <c r="H68" s="213"/>
    </row>
    <row r="69" spans="1:8">
      <c r="A69" s="213"/>
      <c r="B69" s="213"/>
      <c r="C69" s="223"/>
      <c r="E69" s="223"/>
      <c r="F69" s="223"/>
      <c r="G69" s="213"/>
      <c r="H69" s="213"/>
    </row>
    <row r="70" spans="1:8">
      <c r="A70" s="213"/>
      <c r="B70" s="213"/>
      <c r="C70" s="223"/>
      <c r="E70" s="223"/>
      <c r="F70" s="223"/>
      <c r="G70" s="213"/>
      <c r="H70" s="213"/>
    </row>
    <row r="71" spans="1:8">
      <c r="A71" s="213"/>
      <c r="B71" s="213"/>
      <c r="C71" s="223"/>
      <c r="E71" s="223"/>
      <c r="F71" s="223"/>
      <c r="G71" s="213"/>
      <c r="H71" s="213"/>
    </row>
    <row r="72" spans="1:8">
      <c r="A72" s="213"/>
      <c r="B72" s="213"/>
      <c r="C72" s="223"/>
      <c r="E72" s="223"/>
      <c r="F72" s="223"/>
      <c r="G72" s="213"/>
      <c r="H72" s="213"/>
    </row>
    <row r="73" spans="1:8">
      <c r="A73" s="213"/>
      <c r="B73" s="213"/>
      <c r="C73" s="223"/>
      <c r="E73" s="223"/>
      <c r="F73" s="223"/>
      <c r="G73" s="213"/>
      <c r="H73" s="213"/>
    </row>
    <row r="74" spans="1:8">
      <c r="A74" s="236"/>
      <c r="B74" s="236"/>
      <c r="C74" s="224"/>
      <c r="E74" s="224"/>
      <c r="F74" s="224"/>
      <c r="G74" s="236"/>
      <c r="H74" s="213"/>
    </row>
    <row r="75" spans="1:8">
      <c r="A75" s="234" t="s">
        <v>235</v>
      </c>
      <c r="B75" s="213"/>
      <c r="C75" s="223"/>
      <c r="E75" s="222" t="s">
        <v>444</v>
      </c>
      <c r="F75" s="222"/>
      <c r="G75" s="213"/>
      <c r="H75" s="213"/>
    </row>
    <row r="76" spans="1:8">
      <c r="A76" s="234" t="s">
        <v>591</v>
      </c>
      <c r="B76" s="213"/>
      <c r="C76" s="223"/>
      <c r="E76" s="222"/>
      <c r="F76" s="222"/>
      <c r="G76" s="213"/>
      <c r="H76" s="213"/>
    </row>
    <row r="77" spans="1:8">
      <c r="A77" s="213" t="s">
        <v>236</v>
      </c>
      <c r="B77" s="213"/>
      <c r="C77" s="223"/>
      <c r="E77" s="223"/>
      <c r="F77" s="223"/>
      <c r="G77" s="213"/>
      <c r="H77" s="213"/>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B8" zoomScaleNormal="100" zoomScaleSheetLayoutView="100" workbookViewId="0">
      <selection activeCell="E19" sqref="E19"/>
    </sheetView>
  </sheetViews>
  <sheetFormatPr defaultColWidth="9.109375" defaultRowHeight="13.2"/>
  <cols>
    <col min="1" max="1" width="7.44140625" style="202" customWidth="1"/>
    <col min="2" max="2" width="5.33203125" style="202" customWidth="1"/>
    <col min="3" max="3" width="52.5546875" style="194" customWidth="1"/>
    <col min="4" max="4" width="11.6640625" style="194" customWidth="1"/>
    <col min="5" max="5" width="28.44140625" style="269" customWidth="1"/>
    <col min="6" max="6" width="29.88671875" style="269" customWidth="1"/>
    <col min="7" max="7" width="19" style="194" bestFit="1" customWidth="1"/>
    <col min="8" max="8" width="15.33203125" style="194" customWidth="1"/>
    <col min="9" max="9" width="12.6640625" style="194" bestFit="1" customWidth="1"/>
    <col min="10" max="10" width="15.6640625" style="194" hidden="1" customWidth="1"/>
    <col min="11" max="11" width="15.44140625" style="194" hidden="1" customWidth="1"/>
    <col min="12" max="12" width="9.109375" style="194"/>
    <col min="13" max="13" width="15" style="194" bestFit="1" customWidth="1"/>
    <col min="14" max="16384" width="9.109375" style="194"/>
  </cols>
  <sheetData>
    <row r="1" spans="1:13" ht="24.75" customHeight="1">
      <c r="A1" s="455" t="s">
        <v>563</v>
      </c>
      <c r="B1" s="455"/>
      <c r="C1" s="455"/>
      <c r="D1" s="455"/>
      <c r="E1" s="455"/>
      <c r="F1" s="455"/>
    </row>
    <row r="2" spans="1:13" ht="26.25" customHeight="1">
      <c r="A2" s="456" t="s">
        <v>635</v>
      </c>
      <c r="B2" s="456"/>
      <c r="C2" s="456"/>
      <c r="D2" s="456"/>
      <c r="E2" s="456"/>
      <c r="F2" s="456"/>
    </row>
    <row r="3" spans="1:13">
      <c r="A3" s="457" t="s">
        <v>564</v>
      </c>
      <c r="B3" s="457"/>
      <c r="C3" s="457"/>
      <c r="D3" s="457"/>
      <c r="E3" s="457"/>
      <c r="F3" s="457"/>
      <c r="G3" s="457"/>
      <c r="H3" s="381"/>
    </row>
    <row r="4" spans="1:13" ht="22.5" customHeight="1">
      <c r="A4" s="457"/>
      <c r="B4" s="457"/>
      <c r="C4" s="457"/>
      <c r="D4" s="457"/>
      <c r="E4" s="457"/>
      <c r="F4" s="457"/>
      <c r="G4" s="457"/>
      <c r="H4" s="381"/>
    </row>
    <row r="5" spans="1:13">
      <c r="A5" s="458" t="s">
        <v>647</v>
      </c>
      <c r="B5" s="458"/>
      <c r="C5" s="458"/>
      <c r="D5" s="458"/>
      <c r="E5" s="458"/>
      <c r="F5" s="458"/>
      <c r="G5" s="458"/>
      <c r="H5" s="382"/>
    </row>
    <row r="6" spans="1:13">
      <c r="A6" s="382"/>
      <c r="B6" s="382"/>
      <c r="C6" s="382"/>
      <c r="D6" s="382"/>
      <c r="E6" s="268"/>
    </row>
    <row r="7" spans="1:13" ht="30.75" customHeight="1">
      <c r="A7" s="195"/>
      <c r="B7" s="459" t="s">
        <v>609</v>
      </c>
      <c r="C7" s="459"/>
      <c r="D7" s="459" t="s">
        <v>610</v>
      </c>
      <c r="E7" s="459"/>
      <c r="F7" s="459"/>
      <c r="G7" s="195"/>
      <c r="H7" s="196"/>
    </row>
    <row r="8" spans="1:13" ht="30.75" customHeight="1">
      <c r="A8" s="195"/>
      <c r="B8" s="459" t="s">
        <v>605</v>
      </c>
      <c r="C8" s="459"/>
      <c r="D8" s="459" t="s">
        <v>606</v>
      </c>
      <c r="E8" s="459"/>
      <c r="F8" s="459"/>
      <c r="G8" s="459"/>
      <c r="H8" s="196"/>
    </row>
    <row r="9" spans="1:13" ht="30.75" customHeight="1">
      <c r="A9" s="197"/>
      <c r="B9" s="464" t="s">
        <v>607</v>
      </c>
      <c r="C9" s="464"/>
      <c r="D9" s="464" t="s">
        <v>608</v>
      </c>
      <c r="E9" s="464"/>
      <c r="F9" s="464"/>
      <c r="G9" s="197"/>
      <c r="H9" s="198"/>
    </row>
    <row r="10" spans="1:13" ht="30.75" customHeight="1">
      <c r="A10" s="197"/>
      <c r="B10" s="464" t="s">
        <v>611</v>
      </c>
      <c r="C10" s="464"/>
      <c r="D10" s="464" t="s">
        <v>649</v>
      </c>
      <c r="E10" s="464"/>
      <c r="F10" s="464"/>
      <c r="G10" s="197"/>
      <c r="H10" s="198"/>
    </row>
    <row r="12" spans="1:13" ht="58.5" customHeight="1">
      <c r="A12" s="460" t="s">
        <v>196</v>
      </c>
      <c r="B12" s="460"/>
      <c r="C12" s="383" t="s">
        <v>565</v>
      </c>
      <c r="D12" s="383" t="s">
        <v>173</v>
      </c>
      <c r="E12" s="383" t="s">
        <v>284</v>
      </c>
      <c r="F12" s="383" t="s">
        <v>285</v>
      </c>
    </row>
    <row r="13" spans="1:13" ht="30" customHeight="1">
      <c r="A13" s="231" t="s">
        <v>46</v>
      </c>
      <c r="B13" s="231"/>
      <c r="C13" s="262" t="s">
        <v>566</v>
      </c>
      <c r="D13" s="211" t="s">
        <v>567</v>
      </c>
      <c r="E13" s="400">
        <v>216979752976</v>
      </c>
      <c r="F13" s="400">
        <v>213882665506</v>
      </c>
      <c r="G13" s="204"/>
      <c r="H13" s="200"/>
      <c r="I13" s="200"/>
      <c r="J13" s="200"/>
      <c r="K13" s="200"/>
      <c r="L13" s="200"/>
      <c r="M13" s="200"/>
    </row>
    <row r="14" spans="1:13" ht="52.8">
      <c r="A14" s="231" t="s">
        <v>56</v>
      </c>
      <c r="B14" s="231"/>
      <c r="C14" s="262" t="s">
        <v>568</v>
      </c>
      <c r="D14" s="211" t="s">
        <v>569</v>
      </c>
      <c r="E14" s="400">
        <v>-16083672964</v>
      </c>
      <c r="F14" s="400">
        <v>-3212498147</v>
      </c>
      <c r="H14" s="200"/>
      <c r="I14" s="200"/>
      <c r="J14" s="200"/>
      <c r="K14" s="200"/>
      <c r="L14" s="200"/>
      <c r="M14" s="200"/>
    </row>
    <row r="15" spans="1:13" ht="54.75" customHeight="1">
      <c r="A15" s="461"/>
      <c r="B15" s="211" t="s">
        <v>110</v>
      </c>
      <c r="C15" s="263" t="s">
        <v>570</v>
      </c>
      <c r="D15" s="211" t="s">
        <v>571</v>
      </c>
      <c r="E15" s="401">
        <v>-16083672964</v>
      </c>
      <c r="F15" s="401">
        <v>-3212498147</v>
      </c>
      <c r="H15" s="200"/>
      <c r="I15" s="200"/>
      <c r="J15" s="200"/>
      <c r="K15" s="200"/>
      <c r="L15" s="200"/>
      <c r="M15" s="200"/>
    </row>
    <row r="16" spans="1:13" ht="53.25" customHeight="1">
      <c r="A16" s="462"/>
      <c r="B16" s="211" t="s">
        <v>112</v>
      </c>
      <c r="C16" s="263" t="s">
        <v>572</v>
      </c>
      <c r="D16" s="211" t="s">
        <v>573</v>
      </c>
      <c r="E16" s="401"/>
      <c r="F16" s="401"/>
      <c r="H16" s="200"/>
      <c r="I16" s="200"/>
      <c r="J16" s="200"/>
      <c r="K16" s="200"/>
      <c r="L16" s="200"/>
      <c r="M16" s="200"/>
    </row>
    <row r="17" spans="1:13" ht="51.75" customHeight="1">
      <c r="A17" s="231" t="s">
        <v>133</v>
      </c>
      <c r="B17" s="231"/>
      <c r="C17" s="262" t="s">
        <v>642</v>
      </c>
      <c r="D17" s="231" t="s">
        <v>574</v>
      </c>
      <c r="E17" s="400">
        <v>-6403680138</v>
      </c>
      <c r="F17" s="400">
        <v>6309585617</v>
      </c>
      <c r="H17" s="200"/>
      <c r="I17" s="200"/>
      <c r="J17" s="200"/>
      <c r="K17" s="200"/>
      <c r="L17" s="200"/>
      <c r="M17" s="200"/>
    </row>
    <row r="18" spans="1:13" ht="29.25" customHeight="1">
      <c r="A18" s="461"/>
      <c r="B18" s="211" t="s">
        <v>575</v>
      </c>
      <c r="C18" s="263" t="s">
        <v>576</v>
      </c>
      <c r="D18" s="211" t="s">
        <v>577</v>
      </c>
      <c r="E18" s="401">
        <v>22488105565</v>
      </c>
      <c r="F18" s="401">
        <v>23454227145</v>
      </c>
      <c r="H18" s="200"/>
      <c r="I18" s="200"/>
      <c r="J18" s="200"/>
      <c r="K18" s="200"/>
      <c r="L18" s="200"/>
      <c r="M18" s="200"/>
    </row>
    <row r="19" spans="1:13" ht="29.25" customHeight="1">
      <c r="A19" s="463"/>
      <c r="B19" s="211" t="s">
        <v>578</v>
      </c>
      <c r="C19" s="263" t="s">
        <v>579</v>
      </c>
      <c r="D19" s="211" t="s">
        <v>580</v>
      </c>
      <c r="E19" s="401">
        <v>28891785703</v>
      </c>
      <c r="F19" s="401">
        <v>17144641528</v>
      </c>
      <c r="H19" s="200"/>
      <c r="I19" s="200"/>
      <c r="J19" s="200"/>
      <c r="K19" s="200"/>
      <c r="L19" s="200"/>
      <c r="M19" s="200"/>
    </row>
    <row r="20" spans="1:13" s="201" customFormat="1" ht="39" customHeight="1">
      <c r="A20" s="231" t="s">
        <v>135</v>
      </c>
      <c r="B20" s="231"/>
      <c r="C20" s="264" t="s">
        <v>593</v>
      </c>
      <c r="D20" s="231" t="s">
        <v>581</v>
      </c>
      <c r="E20" s="402">
        <v>194492399874</v>
      </c>
      <c r="F20" s="400">
        <v>216979752976</v>
      </c>
      <c r="G20" s="204"/>
      <c r="H20" s="200"/>
      <c r="I20" s="200"/>
      <c r="J20" s="200"/>
      <c r="K20" s="200"/>
      <c r="L20" s="200"/>
      <c r="M20" s="200"/>
    </row>
    <row r="21" spans="1:13">
      <c r="A21" s="191"/>
      <c r="B21" s="191"/>
      <c r="C21" s="199"/>
      <c r="D21" s="191"/>
      <c r="E21" s="270"/>
      <c r="F21" s="270"/>
    </row>
    <row r="23" spans="1:13">
      <c r="A23" s="192" t="s">
        <v>629</v>
      </c>
      <c r="B23" s="194"/>
      <c r="C23" s="204"/>
      <c r="E23" s="311" t="s">
        <v>630</v>
      </c>
    </row>
    <row r="24" spans="1:13">
      <c r="A24" s="205" t="s">
        <v>175</v>
      </c>
      <c r="B24" s="194"/>
      <c r="C24" s="204"/>
      <c r="E24" s="271" t="s">
        <v>176</v>
      </c>
    </row>
    <row r="25" spans="1:13">
      <c r="A25" s="194"/>
      <c r="B25" s="194"/>
      <c r="C25" s="204"/>
      <c r="E25" s="272"/>
    </row>
    <row r="26" spans="1:13">
      <c r="A26" s="194"/>
      <c r="B26" s="194"/>
      <c r="C26" s="204"/>
      <c r="E26" s="272"/>
    </row>
    <row r="27" spans="1:13">
      <c r="A27" s="194"/>
      <c r="B27" s="194"/>
      <c r="C27" s="204"/>
      <c r="E27" s="272"/>
    </row>
    <row r="28" spans="1:13">
      <c r="A28" s="194"/>
      <c r="B28" s="194"/>
      <c r="C28" s="204"/>
      <c r="E28" s="272"/>
    </row>
    <row r="29" spans="1:13">
      <c r="A29" s="194"/>
      <c r="B29" s="194"/>
      <c r="C29" s="204"/>
      <c r="E29" s="272"/>
    </row>
    <row r="30" spans="1:13">
      <c r="A30" s="194"/>
      <c r="B30" s="194"/>
      <c r="C30" s="204"/>
      <c r="E30" s="272"/>
    </row>
    <row r="31" spans="1:13">
      <c r="A31" s="194"/>
      <c r="B31" s="194"/>
      <c r="C31" s="204"/>
      <c r="E31" s="272"/>
    </row>
    <row r="32" spans="1:13">
      <c r="A32" s="206"/>
      <c r="B32" s="206"/>
      <c r="C32" s="193"/>
      <c r="E32" s="224"/>
      <c r="F32" s="273"/>
    </row>
    <row r="33" spans="1:5">
      <c r="A33" s="203" t="s">
        <v>235</v>
      </c>
      <c r="B33" s="194"/>
      <c r="C33" s="204"/>
      <c r="E33" s="222" t="s">
        <v>444</v>
      </c>
    </row>
    <row r="34" spans="1:5">
      <c r="A34" s="203" t="s">
        <v>591</v>
      </c>
      <c r="B34" s="194"/>
      <c r="C34" s="204"/>
      <c r="E34" s="222"/>
    </row>
    <row r="35" spans="1:5">
      <c r="A35" s="194" t="s">
        <v>236</v>
      </c>
      <c r="B35" s="194"/>
      <c r="C35" s="204"/>
      <c r="E35" s="223"/>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tabSelected="1" view="pageBreakPreview" topLeftCell="A31" zoomScaleNormal="100" zoomScaleSheetLayoutView="100" workbookViewId="0">
      <selection activeCell="D15" sqref="D15:D41"/>
    </sheetView>
  </sheetViews>
  <sheetFormatPr defaultColWidth="9.109375" defaultRowHeight="13.2"/>
  <cols>
    <col min="1" max="1" width="9.109375" style="316"/>
    <col min="2" max="2" width="59.44140625" style="316" customWidth="1"/>
    <col min="3" max="3" width="12.88671875" style="316" customWidth="1"/>
    <col min="4" max="4" width="28.88671875" style="219" customWidth="1"/>
    <col min="5" max="5" width="29.5546875" style="219" customWidth="1"/>
    <col min="6" max="6" width="2.5546875" style="316" customWidth="1"/>
    <col min="7" max="7" width="22.44140625" style="386" hidden="1" customWidth="1"/>
    <col min="8" max="8" width="17.44140625" style="386" hidden="1" customWidth="1"/>
    <col min="9" max="9" width="18.33203125" style="386" hidden="1" customWidth="1"/>
    <col min="10" max="10" width="20.5546875" style="386" hidden="1" customWidth="1"/>
    <col min="11" max="11" width="21.88671875" style="386" hidden="1" customWidth="1"/>
    <col min="12" max="12" width="13.33203125" style="386" hidden="1" customWidth="1"/>
    <col min="13" max="13" width="22.6640625" style="386" hidden="1" customWidth="1"/>
    <col min="14" max="14" width="10.6640625" style="386" hidden="1" customWidth="1"/>
    <col min="15" max="15" width="18.44140625" style="386" hidden="1" customWidth="1"/>
    <col min="16" max="16" width="24.33203125" style="386" hidden="1" customWidth="1"/>
    <col min="17" max="17" width="18.6640625" style="386" hidden="1" customWidth="1"/>
    <col min="18" max="18" width="14.5546875" style="213" hidden="1" customWidth="1"/>
    <col min="19" max="19" width="9.109375" style="219"/>
    <col min="20" max="16384" width="9.109375" style="316"/>
  </cols>
  <sheetData>
    <row r="1" spans="1:19" ht="23.25" customHeight="1">
      <c r="A1" s="450" t="s">
        <v>506</v>
      </c>
      <c r="B1" s="450"/>
      <c r="C1" s="450"/>
      <c r="D1" s="450"/>
      <c r="E1" s="450"/>
      <c r="F1" s="450"/>
      <c r="G1" s="386">
        <v>365</v>
      </c>
      <c r="H1" s="386" t="s">
        <v>619</v>
      </c>
      <c r="I1" s="386">
        <v>30</v>
      </c>
      <c r="J1" s="386" t="s">
        <v>620</v>
      </c>
      <c r="K1" s="403">
        <v>196626540791.66666</v>
      </c>
    </row>
    <row r="2" spans="1:19" ht="27" customHeight="1">
      <c r="A2" s="465" t="s">
        <v>507</v>
      </c>
      <c r="B2" s="465"/>
      <c r="C2" s="465"/>
      <c r="D2" s="465"/>
      <c r="E2" s="465"/>
      <c r="F2" s="465"/>
    </row>
    <row r="3" spans="1:19" ht="15" customHeight="1">
      <c r="A3" s="449" t="s">
        <v>260</v>
      </c>
      <c r="B3" s="449"/>
      <c r="C3" s="449"/>
      <c r="D3" s="449"/>
      <c r="E3" s="449"/>
      <c r="F3" s="449"/>
    </row>
    <row r="4" spans="1:19">
      <c r="A4" s="449"/>
      <c r="B4" s="449"/>
      <c r="C4" s="449"/>
      <c r="D4" s="449"/>
      <c r="E4" s="449"/>
      <c r="F4" s="449"/>
    </row>
    <row r="5" spans="1:19">
      <c r="A5" s="453" t="s">
        <v>647</v>
      </c>
      <c r="B5" s="453"/>
      <c r="C5" s="453"/>
      <c r="D5" s="453"/>
      <c r="E5" s="453"/>
      <c r="F5" s="453"/>
    </row>
    <row r="6" spans="1:19">
      <c r="A6" s="380"/>
      <c r="B6" s="380"/>
      <c r="C6" s="380"/>
      <c r="D6" s="378"/>
      <c r="E6" s="378"/>
      <c r="F6" s="322"/>
    </row>
    <row r="7" spans="1:19" ht="31.5" customHeight="1">
      <c r="A7" s="452" t="s">
        <v>609</v>
      </c>
      <c r="B7" s="452"/>
      <c r="C7" s="452" t="s">
        <v>610</v>
      </c>
      <c r="D7" s="452"/>
      <c r="E7" s="452"/>
      <c r="F7" s="452"/>
    </row>
    <row r="8" spans="1:19" ht="30" customHeight="1">
      <c r="A8" s="452" t="s">
        <v>605</v>
      </c>
      <c r="B8" s="452"/>
      <c r="C8" s="452" t="s">
        <v>606</v>
      </c>
      <c r="D8" s="452"/>
      <c r="E8" s="452"/>
      <c r="F8" s="452"/>
    </row>
    <row r="9" spans="1:19" ht="30" customHeight="1">
      <c r="A9" s="448" t="s">
        <v>607</v>
      </c>
      <c r="B9" s="448"/>
      <c r="C9" s="448" t="s">
        <v>608</v>
      </c>
      <c r="D9" s="448"/>
      <c r="E9" s="448"/>
      <c r="F9" s="448"/>
      <c r="I9" s="404" t="s">
        <v>621</v>
      </c>
      <c r="J9" s="405">
        <v>37713614090</v>
      </c>
    </row>
    <row r="10" spans="1:19" ht="30" customHeight="1">
      <c r="A10" s="448" t="s">
        <v>611</v>
      </c>
      <c r="B10" s="448"/>
      <c r="C10" s="448" t="s">
        <v>649</v>
      </c>
      <c r="D10" s="448"/>
      <c r="E10" s="448"/>
      <c r="F10" s="448"/>
      <c r="I10" s="404" t="s">
        <v>633</v>
      </c>
      <c r="J10" s="405">
        <v>25468620000</v>
      </c>
    </row>
    <row r="11" spans="1:19" ht="22.5" customHeight="1">
      <c r="A11" s="379"/>
      <c r="B11" s="379"/>
      <c r="C11" s="379"/>
      <c r="D11" s="376"/>
      <c r="E11" s="376"/>
      <c r="F11" s="379"/>
    </row>
    <row r="12" spans="1:19" ht="21" customHeight="1">
      <c r="A12" s="237" t="s">
        <v>264</v>
      </c>
      <c r="B12" s="219"/>
      <c r="C12" s="219"/>
      <c r="I12" s="406" t="s">
        <v>640</v>
      </c>
      <c r="J12" s="407"/>
    </row>
    <row r="13" spans="1:19" s="409" customFormat="1" ht="43.5" customHeight="1">
      <c r="A13" s="408" t="s">
        <v>199</v>
      </c>
      <c r="B13" s="408" t="s">
        <v>204</v>
      </c>
      <c r="C13" s="408" t="s">
        <v>205</v>
      </c>
      <c r="D13" s="408" t="s">
        <v>446</v>
      </c>
      <c r="E13" s="408" t="s">
        <v>447</v>
      </c>
      <c r="G13" s="386"/>
      <c r="H13" s="386"/>
      <c r="I13" s="386"/>
      <c r="J13" s="386"/>
      <c r="K13" s="386"/>
      <c r="L13" s="386"/>
      <c r="M13" s="386"/>
      <c r="N13" s="386"/>
      <c r="O13" s="386"/>
      <c r="P13" s="386"/>
      <c r="Q13" s="386"/>
      <c r="R13" s="213"/>
      <c r="S13" s="245"/>
    </row>
    <row r="14" spans="1:19" s="322" customFormat="1" ht="31.5" customHeight="1">
      <c r="A14" s="265" t="s">
        <v>46</v>
      </c>
      <c r="B14" s="410" t="s">
        <v>670</v>
      </c>
      <c r="C14" s="410" t="s">
        <v>147</v>
      </c>
      <c r="D14" s="220"/>
      <c r="E14" s="220"/>
      <c r="G14" s="386"/>
      <c r="H14" s="386"/>
      <c r="I14" s="386"/>
      <c r="J14" s="386"/>
      <c r="K14" s="386"/>
      <c r="L14" s="386"/>
      <c r="M14" s="386"/>
      <c r="N14" s="386"/>
      <c r="O14" s="386"/>
      <c r="P14" s="386"/>
      <c r="Q14" s="386"/>
      <c r="R14" s="213"/>
      <c r="S14" s="213"/>
    </row>
    <row r="15" spans="1:19" s="322" customFormat="1" ht="50.25" customHeight="1">
      <c r="A15" s="265">
        <v>1</v>
      </c>
      <c r="B15" s="410" t="s">
        <v>524</v>
      </c>
      <c r="C15" s="410" t="s">
        <v>148</v>
      </c>
      <c r="D15" s="411">
        <v>1.2000896317621332E-2</v>
      </c>
      <c r="E15" s="412">
        <v>1.2000862561077137E-2</v>
      </c>
      <c r="G15" s="386">
        <v>193947512</v>
      </c>
      <c r="H15" s="386"/>
      <c r="I15" s="386"/>
      <c r="J15" s="386"/>
      <c r="K15" s="386"/>
      <c r="L15" s="386"/>
      <c r="M15" s="386"/>
      <c r="N15" s="386"/>
      <c r="O15" s="386"/>
      <c r="P15" s="386"/>
      <c r="Q15" s="386"/>
      <c r="R15" s="213"/>
      <c r="S15" s="213"/>
    </row>
    <row r="16" spans="1:19" s="322" customFormat="1" ht="56.25" customHeight="1">
      <c r="A16" s="265">
        <v>2</v>
      </c>
      <c r="B16" s="410" t="s">
        <v>525</v>
      </c>
      <c r="C16" s="410" t="s">
        <v>149</v>
      </c>
      <c r="D16" s="411">
        <v>1.74390079938384E-3</v>
      </c>
      <c r="E16" s="412">
        <v>1.5058512713318698E-3</v>
      </c>
      <c r="G16" s="386">
        <v>28183330</v>
      </c>
      <c r="H16" s="386"/>
      <c r="I16" s="386"/>
      <c r="J16" s="386"/>
      <c r="K16" s="386"/>
      <c r="L16" s="386"/>
      <c r="M16" s="386"/>
      <c r="N16" s="386"/>
      <c r="O16" s="386"/>
      <c r="P16" s="386"/>
      <c r="Q16" s="386"/>
      <c r="R16" s="213"/>
      <c r="S16" s="213"/>
    </row>
    <row r="17" spans="1:19" s="322" customFormat="1" ht="75" customHeight="1">
      <c r="A17" s="265">
        <v>3</v>
      </c>
      <c r="B17" s="413" t="s">
        <v>526</v>
      </c>
      <c r="C17" s="410" t="s">
        <v>150</v>
      </c>
      <c r="D17" s="411">
        <v>1.8377478368134653E-3</v>
      </c>
      <c r="E17" s="412">
        <v>1.6144684699734818E-3</v>
      </c>
      <c r="G17" s="386">
        <v>29700000</v>
      </c>
      <c r="H17" s="386"/>
      <c r="I17" s="386"/>
      <c r="J17" s="404" t="s">
        <v>622</v>
      </c>
      <c r="K17" s="404" t="s">
        <v>623</v>
      </c>
      <c r="L17" s="404" t="s">
        <v>624</v>
      </c>
      <c r="M17" s="404" t="s">
        <v>625</v>
      </c>
      <c r="N17" s="386"/>
      <c r="O17" s="386"/>
      <c r="P17" s="386"/>
      <c r="Q17" s="386"/>
      <c r="R17" s="213"/>
      <c r="S17" s="213"/>
    </row>
    <row r="18" spans="1:19" s="322" customFormat="1" ht="48" customHeight="1">
      <c r="A18" s="265">
        <v>4</v>
      </c>
      <c r="B18" s="410" t="s">
        <v>671</v>
      </c>
      <c r="C18" s="410" t="s">
        <v>151</v>
      </c>
      <c r="D18" s="411">
        <v>0</v>
      </c>
      <c r="E18" s="412">
        <v>0</v>
      </c>
      <c r="G18" s="386">
        <v>0</v>
      </c>
      <c r="H18" s="386"/>
      <c r="I18" s="386"/>
      <c r="J18" s="414">
        <v>45748</v>
      </c>
      <c r="K18" s="415">
        <v>218152607645</v>
      </c>
      <c r="L18" s="404">
        <v>1</v>
      </c>
      <c r="M18" s="416">
        <v>218152607645</v>
      </c>
      <c r="N18" s="386"/>
      <c r="O18" s="386"/>
      <c r="P18" s="386"/>
      <c r="Q18" s="386"/>
      <c r="R18" s="213"/>
      <c r="S18" s="212"/>
    </row>
    <row r="19" spans="1:19" s="322" customFormat="1" ht="56.25" customHeight="1">
      <c r="A19" s="265">
        <v>5</v>
      </c>
      <c r="B19" s="410" t="s">
        <v>527</v>
      </c>
      <c r="C19" s="410"/>
      <c r="D19" s="411">
        <v>0</v>
      </c>
      <c r="E19" s="411">
        <v>0</v>
      </c>
      <c r="G19" s="386">
        <v>0</v>
      </c>
      <c r="H19" s="386"/>
      <c r="I19" s="386"/>
      <c r="J19" s="414">
        <v>45749</v>
      </c>
      <c r="K19" s="415">
        <v>217253489241</v>
      </c>
      <c r="L19" s="404">
        <v>1</v>
      </c>
      <c r="M19" s="416">
        <v>217253489241</v>
      </c>
      <c r="N19" s="386"/>
      <c r="O19" s="386"/>
      <c r="P19" s="386"/>
      <c r="Q19" s="386"/>
      <c r="R19" s="213"/>
      <c r="S19" s="212"/>
    </row>
    <row r="20" spans="1:19" s="322" customFormat="1" ht="57.75" customHeight="1">
      <c r="A20" s="265">
        <v>6</v>
      </c>
      <c r="B20" s="410" t="s">
        <v>528</v>
      </c>
      <c r="C20" s="410"/>
      <c r="D20" s="411">
        <v>0</v>
      </c>
      <c r="E20" s="411">
        <v>0</v>
      </c>
      <c r="G20" s="386">
        <v>0</v>
      </c>
      <c r="H20" s="386"/>
      <c r="I20" s="386"/>
      <c r="J20" s="414">
        <v>45750</v>
      </c>
      <c r="K20" s="415">
        <v>203056233323</v>
      </c>
      <c r="L20" s="404">
        <v>1</v>
      </c>
      <c r="M20" s="416">
        <v>203056233323</v>
      </c>
      <c r="N20" s="386"/>
      <c r="O20" s="386"/>
      <c r="P20" s="386"/>
      <c r="Q20" s="386"/>
      <c r="R20" s="213"/>
      <c r="S20" s="212"/>
    </row>
    <row r="21" spans="1:19" s="322" customFormat="1" ht="81" customHeight="1">
      <c r="A21" s="265">
        <v>7</v>
      </c>
      <c r="B21" s="413" t="s">
        <v>672</v>
      </c>
      <c r="C21" s="410" t="s">
        <v>152</v>
      </c>
      <c r="D21" s="411">
        <v>7.9712408949953271E-3</v>
      </c>
      <c r="E21" s="412">
        <v>3.5167255662995069E-3</v>
      </c>
      <c r="G21" s="386">
        <v>128823906</v>
      </c>
      <c r="H21" s="386"/>
      <c r="I21" s="386"/>
      <c r="J21" s="414">
        <v>45753</v>
      </c>
      <c r="K21" s="415">
        <v>197533499401</v>
      </c>
      <c r="L21" s="404">
        <v>3</v>
      </c>
      <c r="M21" s="416">
        <v>592600498203</v>
      </c>
      <c r="N21" s="386"/>
      <c r="O21" s="386"/>
      <c r="P21" s="386"/>
      <c r="Q21" s="386"/>
      <c r="R21" s="213"/>
      <c r="S21" s="212"/>
    </row>
    <row r="22" spans="1:19" s="322" customFormat="1" ht="42" customHeight="1">
      <c r="A22" s="265">
        <v>8</v>
      </c>
      <c r="B22" s="410" t="s">
        <v>529</v>
      </c>
      <c r="C22" s="410" t="s">
        <v>153</v>
      </c>
      <c r="D22" s="411">
        <v>2.3553785848813964E-2</v>
      </c>
      <c r="E22" s="412">
        <v>1.8637907868681997E-2</v>
      </c>
      <c r="G22" s="386">
        <v>380654748</v>
      </c>
      <c r="H22" s="386"/>
      <c r="I22" s="386"/>
      <c r="J22" s="414">
        <v>45754</v>
      </c>
      <c r="K22" s="415">
        <v>197524665180</v>
      </c>
      <c r="L22" s="404">
        <v>1</v>
      </c>
      <c r="M22" s="416">
        <v>197524665180</v>
      </c>
      <c r="N22" s="386"/>
      <c r="O22" s="386"/>
      <c r="P22" s="386"/>
      <c r="Q22" s="386"/>
      <c r="R22" s="213"/>
      <c r="S22" s="212"/>
    </row>
    <row r="23" spans="1:19" s="322" customFormat="1" ht="69.75" customHeight="1">
      <c r="A23" s="265">
        <v>9</v>
      </c>
      <c r="B23" s="413" t="s">
        <v>673</v>
      </c>
      <c r="C23" s="410" t="s">
        <v>154</v>
      </c>
      <c r="D23" s="411">
        <v>1.9547645458575671</v>
      </c>
      <c r="E23" s="412">
        <v>0.889188215050702</v>
      </c>
      <c r="G23" s="417">
        <v>31591117045</v>
      </c>
      <c r="H23" s="386"/>
      <c r="I23" s="386"/>
      <c r="J23" s="414">
        <v>45755</v>
      </c>
      <c r="K23" s="415">
        <v>183762029299</v>
      </c>
      <c r="L23" s="404">
        <v>1</v>
      </c>
      <c r="M23" s="416">
        <v>183762029299</v>
      </c>
      <c r="N23" s="386"/>
      <c r="O23" s="386"/>
      <c r="P23" s="386"/>
      <c r="Q23" s="386"/>
      <c r="R23" s="213"/>
      <c r="S23" s="212"/>
    </row>
    <row r="24" spans="1:19" s="322" customFormat="1" ht="57" customHeight="1">
      <c r="A24" s="265">
        <v>10</v>
      </c>
      <c r="B24" s="413" t="s">
        <v>530</v>
      </c>
      <c r="C24" s="410"/>
      <c r="D24" s="412"/>
      <c r="E24" s="412"/>
      <c r="G24" s="386"/>
      <c r="H24" s="386"/>
      <c r="I24" s="386"/>
      <c r="J24" s="414">
        <v>45756</v>
      </c>
      <c r="K24" s="415">
        <v>175802790732</v>
      </c>
      <c r="L24" s="404">
        <v>1</v>
      </c>
      <c r="M24" s="416">
        <v>175802790732</v>
      </c>
      <c r="N24" s="386"/>
      <c r="O24" s="386"/>
      <c r="P24" s="386"/>
      <c r="Q24" s="386"/>
      <c r="R24" s="213"/>
      <c r="S24" s="212"/>
    </row>
    <row r="25" spans="1:19" s="322" customFormat="1" ht="36.75" customHeight="1">
      <c r="A25" s="265" t="s">
        <v>56</v>
      </c>
      <c r="B25" s="410" t="s">
        <v>674</v>
      </c>
      <c r="C25" s="410" t="s">
        <v>155</v>
      </c>
      <c r="D25" s="411"/>
      <c r="E25" s="370"/>
      <c r="G25" s="386"/>
      <c r="H25" s="403"/>
      <c r="I25" s="386"/>
      <c r="J25" s="414">
        <v>45757</v>
      </c>
      <c r="K25" s="415">
        <v>178952614155</v>
      </c>
      <c r="L25" s="404">
        <v>1</v>
      </c>
      <c r="M25" s="416">
        <v>178952614155</v>
      </c>
      <c r="N25" s="386"/>
      <c r="O25" s="386"/>
      <c r="P25" s="386"/>
      <c r="Q25" s="386"/>
      <c r="R25" s="213"/>
      <c r="S25" s="212"/>
    </row>
    <row r="26" spans="1:19" s="322" customFormat="1" ht="30" customHeight="1">
      <c r="A26" s="466">
        <v>1</v>
      </c>
      <c r="B26" s="410" t="s">
        <v>675</v>
      </c>
      <c r="C26" s="410" t="s">
        <v>156</v>
      </c>
      <c r="D26" s="370">
        <v>169833198000</v>
      </c>
      <c r="E26" s="418">
        <v>165044816500</v>
      </c>
      <c r="G26" s="386"/>
      <c r="H26" s="386"/>
      <c r="I26" s="386"/>
      <c r="J26" s="414">
        <v>45760</v>
      </c>
      <c r="K26" s="415">
        <v>200909653857</v>
      </c>
      <c r="L26" s="404">
        <v>3</v>
      </c>
      <c r="M26" s="416">
        <v>602728961571</v>
      </c>
      <c r="N26" s="386"/>
      <c r="O26" s="386"/>
      <c r="P26" s="386"/>
      <c r="Q26" s="386"/>
      <c r="R26" s="213"/>
      <c r="S26" s="212"/>
    </row>
    <row r="27" spans="1:19" s="322" customFormat="1" ht="39.75" customHeight="1">
      <c r="A27" s="467"/>
      <c r="B27" s="410" t="s">
        <v>676</v>
      </c>
      <c r="C27" s="410" t="s">
        <v>157</v>
      </c>
      <c r="D27" s="319">
        <v>169833198000</v>
      </c>
      <c r="E27" s="370">
        <v>165044816500</v>
      </c>
      <c r="G27" s="386"/>
      <c r="H27" s="386"/>
      <c r="I27" s="386"/>
      <c r="J27" s="414">
        <v>45761</v>
      </c>
      <c r="K27" s="415">
        <v>203938312425</v>
      </c>
      <c r="L27" s="404">
        <v>1</v>
      </c>
      <c r="M27" s="416">
        <v>203938312425</v>
      </c>
      <c r="N27" s="386"/>
      <c r="O27" s="386"/>
      <c r="P27" s="386"/>
      <c r="Q27" s="386"/>
      <c r="R27" s="213"/>
      <c r="S27" s="212"/>
    </row>
    <row r="28" spans="1:19" s="322" customFormat="1" ht="42.75" customHeight="1">
      <c r="A28" s="468"/>
      <c r="B28" s="410" t="s">
        <v>677</v>
      </c>
      <c r="C28" s="410" t="s">
        <v>158</v>
      </c>
      <c r="D28" s="371">
        <v>16983319.800000001</v>
      </c>
      <c r="E28" s="419">
        <v>16504481.65</v>
      </c>
      <c r="G28" s="386"/>
      <c r="H28" s="386"/>
      <c r="I28" s="386"/>
      <c r="J28" s="414">
        <v>45762</v>
      </c>
      <c r="K28" s="415">
        <v>200105348901</v>
      </c>
      <c r="L28" s="404">
        <v>1</v>
      </c>
      <c r="M28" s="416">
        <v>200105348901</v>
      </c>
      <c r="N28" s="386"/>
      <c r="O28" s="386"/>
      <c r="P28" s="386"/>
      <c r="Q28" s="386"/>
      <c r="R28" s="213"/>
      <c r="S28" s="212"/>
    </row>
    <row r="29" spans="1:19" s="322" customFormat="1" ht="32.25" customHeight="1">
      <c r="A29" s="466">
        <v>2</v>
      </c>
      <c r="B29" s="410" t="s">
        <v>678</v>
      </c>
      <c r="C29" s="410" t="s">
        <v>159</v>
      </c>
      <c r="D29" s="370">
        <v>-5631169300</v>
      </c>
      <c r="E29" s="370">
        <v>4788381500</v>
      </c>
      <c r="G29" s="386"/>
      <c r="H29" s="386"/>
      <c r="I29" s="386"/>
      <c r="J29" s="414">
        <v>45763</v>
      </c>
      <c r="K29" s="415">
        <v>197335183546</v>
      </c>
      <c r="L29" s="404">
        <v>1</v>
      </c>
      <c r="M29" s="416">
        <v>197335183546</v>
      </c>
      <c r="N29" s="386"/>
      <c r="O29" s="386"/>
      <c r="P29" s="386"/>
      <c r="Q29" s="386"/>
      <c r="R29" s="213"/>
      <c r="S29" s="212"/>
    </row>
    <row r="30" spans="1:19" s="322" customFormat="1" ht="31.5" customHeight="1">
      <c r="A30" s="467"/>
      <c r="B30" s="410" t="s">
        <v>679</v>
      </c>
      <c r="C30" s="410" t="s">
        <v>160</v>
      </c>
      <c r="D30" s="372">
        <v>1936803.46</v>
      </c>
      <c r="E30" s="372">
        <v>1794248.85</v>
      </c>
      <c r="G30" s="386"/>
      <c r="H30" s="386"/>
      <c r="I30" s="386"/>
      <c r="J30" s="414">
        <v>45764</v>
      </c>
      <c r="K30" s="415">
        <v>195756295613</v>
      </c>
      <c r="L30" s="404">
        <v>1</v>
      </c>
      <c r="M30" s="416">
        <v>195756295613</v>
      </c>
      <c r="N30" s="386"/>
      <c r="O30" s="386"/>
      <c r="P30" s="386"/>
      <c r="Q30" s="386"/>
      <c r="R30" s="213"/>
      <c r="S30" s="212"/>
    </row>
    <row r="31" spans="1:19" s="322" customFormat="1" ht="30" customHeight="1">
      <c r="A31" s="467"/>
      <c r="B31" s="410" t="s">
        <v>680</v>
      </c>
      <c r="C31" s="410" t="s">
        <v>161</v>
      </c>
      <c r="D31" s="370">
        <v>19368034600</v>
      </c>
      <c r="E31" s="370">
        <v>17942488500</v>
      </c>
      <c r="G31" s="386"/>
      <c r="H31" s="386"/>
      <c r="I31" s="386"/>
      <c r="J31" s="414">
        <v>45767</v>
      </c>
      <c r="K31" s="415">
        <v>195077641638</v>
      </c>
      <c r="L31" s="404">
        <v>3</v>
      </c>
      <c r="M31" s="416">
        <v>585232924914</v>
      </c>
      <c r="N31" s="386"/>
      <c r="O31" s="386"/>
      <c r="P31" s="386"/>
      <c r="Q31" s="386"/>
      <c r="R31" s="213"/>
      <c r="S31" s="212"/>
    </row>
    <row r="32" spans="1:19" s="322" customFormat="1" ht="30.75" customHeight="1">
      <c r="A32" s="467"/>
      <c r="B32" s="410" t="s">
        <v>681</v>
      </c>
      <c r="C32" s="410" t="s">
        <v>162</v>
      </c>
      <c r="D32" s="372">
        <v>-2499920.39</v>
      </c>
      <c r="E32" s="372">
        <v>-1315410.7</v>
      </c>
      <c r="G32" s="386"/>
      <c r="H32" s="386"/>
      <c r="I32" s="386"/>
      <c r="J32" s="414">
        <v>45768</v>
      </c>
      <c r="K32" s="415">
        <v>194255623301</v>
      </c>
      <c r="L32" s="404">
        <v>1</v>
      </c>
      <c r="M32" s="416">
        <v>194255623301</v>
      </c>
      <c r="N32" s="386"/>
      <c r="O32" s="386"/>
      <c r="P32" s="386"/>
      <c r="Q32" s="386"/>
      <c r="R32" s="213"/>
      <c r="S32" s="212"/>
    </row>
    <row r="33" spans="1:19" s="322" customFormat="1" ht="42.75" customHeight="1">
      <c r="A33" s="468"/>
      <c r="B33" s="410" t="s">
        <v>682</v>
      </c>
      <c r="C33" s="410" t="s">
        <v>163</v>
      </c>
      <c r="D33" s="370">
        <v>-24999203900</v>
      </c>
      <c r="E33" s="370">
        <v>-13154107000</v>
      </c>
      <c r="G33" s="386"/>
      <c r="H33" s="386"/>
      <c r="I33" s="386"/>
      <c r="J33" s="414">
        <v>45769</v>
      </c>
      <c r="K33" s="415">
        <v>193420940160</v>
      </c>
      <c r="L33" s="404">
        <v>1</v>
      </c>
      <c r="M33" s="416">
        <v>193420940160</v>
      </c>
      <c r="N33" s="386"/>
      <c r="O33" s="386"/>
      <c r="P33" s="386"/>
      <c r="Q33" s="386"/>
      <c r="R33" s="213"/>
      <c r="S33" s="212"/>
    </row>
    <row r="34" spans="1:19" s="322" customFormat="1" ht="33" customHeight="1">
      <c r="A34" s="466">
        <v>3</v>
      </c>
      <c r="B34" s="410" t="s">
        <v>683</v>
      </c>
      <c r="C34" s="410" t="s">
        <v>164</v>
      </c>
      <c r="D34" s="319">
        <v>164202028700</v>
      </c>
      <c r="E34" s="370">
        <v>169833198000</v>
      </c>
      <c r="G34" s="386"/>
      <c r="H34" s="386"/>
      <c r="I34" s="386"/>
      <c r="J34" s="414">
        <v>45770</v>
      </c>
      <c r="K34" s="415">
        <v>194608185701</v>
      </c>
      <c r="L34" s="404">
        <v>1</v>
      </c>
      <c r="M34" s="416">
        <v>194608185701</v>
      </c>
      <c r="N34" s="386"/>
      <c r="O34" s="386"/>
      <c r="P34" s="386"/>
      <c r="Q34" s="386"/>
      <c r="R34" s="213"/>
      <c r="S34" s="212"/>
    </row>
    <row r="35" spans="1:19" s="322" customFormat="1" ht="55.5" customHeight="1">
      <c r="A35" s="467"/>
      <c r="B35" s="410" t="s">
        <v>531</v>
      </c>
      <c r="C35" s="410" t="s">
        <v>165</v>
      </c>
      <c r="D35" s="319">
        <v>164202028700</v>
      </c>
      <c r="E35" s="370">
        <v>169833198000</v>
      </c>
      <c r="G35" s="386"/>
      <c r="H35" s="386"/>
      <c r="I35" s="386"/>
      <c r="J35" s="414">
        <v>45771</v>
      </c>
      <c r="K35" s="415">
        <v>196007620892</v>
      </c>
      <c r="L35" s="404">
        <v>1</v>
      </c>
      <c r="M35" s="416">
        <v>196007620892</v>
      </c>
      <c r="N35" s="386"/>
      <c r="O35" s="386"/>
      <c r="P35" s="386"/>
      <c r="Q35" s="386"/>
      <c r="R35" s="213"/>
      <c r="S35" s="212"/>
    </row>
    <row r="36" spans="1:19" s="322" customFormat="1" ht="45" customHeight="1">
      <c r="A36" s="468"/>
      <c r="B36" s="410" t="s">
        <v>532</v>
      </c>
      <c r="C36" s="410" t="s">
        <v>166</v>
      </c>
      <c r="D36" s="371">
        <v>16420202.869999999</v>
      </c>
      <c r="E36" s="419">
        <v>16983319.800000001</v>
      </c>
      <c r="G36" s="386"/>
      <c r="H36" s="386"/>
      <c r="I36" s="386"/>
      <c r="J36" s="414">
        <v>45774</v>
      </c>
      <c r="K36" s="415">
        <v>194734339748</v>
      </c>
      <c r="L36" s="404">
        <v>3</v>
      </c>
      <c r="M36" s="416">
        <v>584203019244</v>
      </c>
      <c r="N36" s="386"/>
      <c r="O36" s="386"/>
      <c r="P36" s="386"/>
      <c r="Q36" s="386"/>
      <c r="R36" s="213"/>
      <c r="S36" s="212"/>
    </row>
    <row r="37" spans="1:19" s="322" customFormat="1" ht="55.5" customHeight="1">
      <c r="A37" s="265">
        <v>4</v>
      </c>
      <c r="B37" s="410" t="s">
        <v>684</v>
      </c>
      <c r="C37" s="410" t="s">
        <v>167</v>
      </c>
      <c r="D37" s="420">
        <v>2.0000000000000001E-4</v>
      </c>
      <c r="E37" s="412">
        <v>2.0000000000000001E-4</v>
      </c>
      <c r="G37" s="386"/>
      <c r="H37" s="386"/>
      <c r="I37" s="386"/>
      <c r="J37" s="414">
        <v>45775</v>
      </c>
      <c r="K37" s="415">
        <v>195114079956</v>
      </c>
      <c r="L37" s="404">
        <v>1</v>
      </c>
      <c r="M37" s="416">
        <v>195114079956</v>
      </c>
      <c r="N37" s="386"/>
      <c r="O37" s="386"/>
      <c r="P37" s="386"/>
      <c r="Q37" s="386"/>
      <c r="R37" s="213"/>
      <c r="S37" s="212"/>
    </row>
    <row r="38" spans="1:19" s="322" customFormat="1" ht="39.75" customHeight="1">
      <c r="A38" s="265">
        <v>5</v>
      </c>
      <c r="B38" s="410" t="s">
        <v>685</v>
      </c>
      <c r="C38" s="410" t="s">
        <v>168</v>
      </c>
      <c r="D38" s="412">
        <v>0.24660000000000001</v>
      </c>
      <c r="E38" s="412">
        <v>0.28239999999999998</v>
      </c>
      <c r="G38" s="406"/>
      <c r="H38" s="386"/>
      <c r="I38" s="386"/>
      <c r="J38" s="414">
        <v>45777</v>
      </c>
      <c r="K38" s="415">
        <v>194492399874</v>
      </c>
      <c r="L38" s="404">
        <v>2</v>
      </c>
      <c r="M38" s="416">
        <v>388984799748</v>
      </c>
      <c r="N38" s="386"/>
      <c r="O38" s="386"/>
      <c r="P38" s="386"/>
      <c r="Q38" s="386"/>
      <c r="R38" s="213"/>
      <c r="S38" s="212"/>
    </row>
    <row r="39" spans="1:19" s="322" customFormat="1" ht="39" customHeight="1">
      <c r="A39" s="265">
        <v>6</v>
      </c>
      <c r="B39" s="410" t="s">
        <v>686</v>
      </c>
      <c r="C39" s="410" t="s">
        <v>169</v>
      </c>
      <c r="D39" s="412">
        <v>6.0000000000000001E-3</v>
      </c>
      <c r="E39" s="412">
        <v>5.7999999999999996E-3</v>
      </c>
      <c r="G39" s="406"/>
      <c r="H39" s="386"/>
      <c r="I39" s="386"/>
      <c r="J39" s="421"/>
      <c r="K39" s="422"/>
      <c r="L39" s="404"/>
      <c r="M39" s="416">
        <v>0</v>
      </c>
      <c r="N39" s="386"/>
      <c r="O39" s="386"/>
      <c r="P39" s="386"/>
      <c r="Q39" s="386"/>
      <c r="R39" s="213"/>
      <c r="S39" s="212"/>
    </row>
    <row r="40" spans="1:19" s="322" customFormat="1" ht="39" customHeight="1">
      <c r="A40" s="265">
        <v>7</v>
      </c>
      <c r="B40" s="410" t="s">
        <v>687</v>
      </c>
      <c r="C40" s="410" t="s">
        <v>170</v>
      </c>
      <c r="D40" s="418">
        <v>4219</v>
      </c>
      <c r="E40" s="418">
        <v>4263</v>
      </c>
      <c r="G40" s="406"/>
      <c r="H40" s="386"/>
      <c r="I40" s="386"/>
      <c r="J40" s="421"/>
      <c r="K40" s="422"/>
      <c r="L40" s="404"/>
      <c r="M40" s="416">
        <v>0</v>
      </c>
      <c r="N40" s="386"/>
      <c r="O40" s="386"/>
      <c r="P40" s="386"/>
      <c r="Q40" s="386"/>
      <c r="R40" s="213"/>
      <c r="S40" s="213"/>
    </row>
    <row r="41" spans="1:19" s="322" customFormat="1" ht="39" customHeight="1">
      <c r="A41" s="265">
        <v>7</v>
      </c>
      <c r="B41" s="410" t="s">
        <v>533</v>
      </c>
      <c r="C41" s="410" t="s">
        <v>583</v>
      </c>
      <c r="D41" s="371">
        <v>11844.7</v>
      </c>
      <c r="E41" s="423">
        <v>12776.05</v>
      </c>
      <c r="G41" s="424"/>
      <c r="H41" s="386"/>
      <c r="I41" s="386"/>
      <c r="J41" s="386"/>
      <c r="K41" s="386"/>
      <c r="L41" s="386"/>
      <c r="M41" s="386"/>
      <c r="N41" s="386"/>
      <c r="O41" s="386"/>
      <c r="P41" s="386"/>
      <c r="Q41" s="386"/>
      <c r="R41" s="213"/>
      <c r="S41" s="213"/>
    </row>
    <row r="42" spans="1:19" s="322" customFormat="1" ht="49.5" customHeight="1">
      <c r="A42" s="265">
        <v>8</v>
      </c>
      <c r="B42" s="410" t="s">
        <v>534</v>
      </c>
      <c r="C42" s="410" t="s">
        <v>584</v>
      </c>
      <c r="D42" s="412"/>
      <c r="E42" s="412"/>
      <c r="G42" s="386"/>
      <c r="H42" s="386"/>
      <c r="I42" s="386"/>
      <c r="J42" s="386"/>
      <c r="K42" s="386"/>
      <c r="L42" s="386"/>
      <c r="M42" s="386"/>
      <c r="N42" s="386"/>
      <c r="O42" s="386"/>
      <c r="P42" s="386"/>
      <c r="Q42" s="386"/>
      <c r="R42" s="213"/>
      <c r="S42" s="213"/>
    </row>
    <row r="44" spans="1:19">
      <c r="B44" s="425"/>
      <c r="C44" s="425"/>
      <c r="L44" s="386">
        <v>30</v>
      </c>
      <c r="M44" s="417">
        <v>5898796223750</v>
      </c>
    </row>
    <row r="45" spans="1:19">
      <c r="A45" s="192" t="s">
        <v>629</v>
      </c>
      <c r="B45" s="426"/>
      <c r="C45" s="427"/>
      <c r="D45" s="311" t="s">
        <v>630</v>
      </c>
    </row>
    <row r="46" spans="1:19">
      <c r="A46" s="339" t="s">
        <v>175</v>
      </c>
      <c r="B46" s="426"/>
      <c r="C46" s="427"/>
      <c r="D46" s="271" t="s">
        <v>176</v>
      </c>
    </row>
    <row r="47" spans="1:19">
      <c r="A47" s="322"/>
      <c r="B47" s="426"/>
      <c r="C47" s="427"/>
      <c r="D47" s="272"/>
    </row>
    <row r="48" spans="1:19">
      <c r="A48" s="322"/>
      <c r="B48" s="426"/>
      <c r="C48" s="427"/>
      <c r="D48" s="272"/>
    </row>
    <row r="49" spans="1:5">
      <c r="A49" s="322"/>
      <c r="B49" s="426"/>
      <c r="C49" s="427"/>
      <c r="D49" s="272"/>
    </row>
    <row r="50" spans="1:5">
      <c r="A50" s="322"/>
      <c r="B50" s="426"/>
      <c r="C50" s="427"/>
      <c r="D50" s="272"/>
    </row>
    <row r="51" spans="1:5">
      <c r="A51" s="322"/>
      <c r="B51" s="426"/>
      <c r="C51" s="427"/>
      <c r="D51" s="272"/>
    </row>
    <row r="52" spans="1:5">
      <c r="A52" s="322"/>
      <c r="B52" s="426"/>
      <c r="C52" s="427"/>
      <c r="D52" s="272"/>
    </row>
    <row r="53" spans="1:5">
      <c r="A53" s="322"/>
      <c r="B53" s="426"/>
      <c r="C53" s="427"/>
      <c r="D53" s="272"/>
    </row>
    <row r="54" spans="1:5">
      <c r="A54" s="426"/>
      <c r="B54" s="426"/>
      <c r="C54" s="427"/>
      <c r="D54" s="224"/>
      <c r="E54" s="224"/>
    </row>
    <row r="55" spans="1:5">
      <c r="A55" s="428" t="s">
        <v>235</v>
      </c>
      <c r="B55" s="429"/>
      <c r="C55" s="427"/>
      <c r="D55" s="222" t="s">
        <v>444</v>
      </c>
    </row>
    <row r="56" spans="1:5">
      <c r="A56" s="192" t="s">
        <v>591</v>
      </c>
      <c r="B56" s="426"/>
      <c r="C56" s="427"/>
      <c r="D56" s="222"/>
    </row>
    <row r="57" spans="1:5">
      <c r="A57" s="322" t="s">
        <v>236</v>
      </c>
      <c r="B57" s="426"/>
      <c r="C57" s="427"/>
      <c r="D57" s="223"/>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Q//f9tPdkrcNgUAUrvZJ6bn19l2p5RTgDwKO22unI2E=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mfKpFcHl3LeLJ20Jc28beC9/0HRwy+X+LY0iKaA5xNU=</DigestValue>
    </Reference>
  </SignedInfo>
  <SignatureValue>hipGAhIzOMXQOIKWco6ca+o83QhSAy/Fdcbfj4XKhEqXem2NQvCumzueCupmAhsc1dZK7ouRBC8V
Yt/n5MBqksKqjeK9I1mnWK1Y7Sxm5jmUGqwWnaoYZE05fNlFjeqnaJtBoJ7u3N0sGrTFfCwqwZe3
8CIYzPbNiw1KlOsi6lMk5Rsmjtd5LB/DJfSmj10I5x4MnYrFTT3cMhtBCfT6GjWnV//ogRwknSF1
CEAdXPbFLNGvgpXoNvporRhw7SzZfRM1QTa7FBxWn1kkLWtvzFkOSov5Cwdo1RbxuYAGXQt5XRAV
th2AhCL7tLuFAZYv3V2eZbblCVSMok1N0KWY6w==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UlNWIO4LbG07ji4UzT/L0zKX+uprH0suYSWasSbTyQQ=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Mj0ZM8UcrV6BMM/oouBpRGRrKiqecmgvW3LL3LDT+/8=</DigestValue>
      </Reference>
      <Reference URI="/xl/printerSettings/printerSettings11.bin?ContentType=application/vnd.openxmlformats-officedocument.spreadsheetml.printerSettings">
        <DigestMethod Algorithm="http://www.w3.org/2001/04/xmlenc#sha256"/>
        <DigestValue>YSt7SzlYO7AM0+sy/yRV7oXg77RYpTahXAmuJtE4YPk=</DigestValue>
      </Reference>
      <Reference URI="/xl/printerSettings/printerSettings12.bin?ContentType=application/vnd.openxmlformats-officedocument.spreadsheetml.printerSettings">
        <DigestMethod Algorithm="http://www.w3.org/2001/04/xmlenc#sha256"/>
        <DigestValue>XG4CiKzpW4XbMLi7hpmQr55XvAPlDB2ClNm58q+y6oY=</DigestValue>
      </Reference>
      <Reference URI="/xl/printerSettings/printerSettings13.bin?ContentType=application/vnd.openxmlformats-officedocument.spreadsheetml.printerSettings">
        <DigestMethod Algorithm="http://www.w3.org/2001/04/xmlenc#sha256"/>
        <DigestValue>XG4CiKzpW4XbMLi7hpmQr55XvAPlDB2ClNm58q+y6oY=</DigestValue>
      </Reference>
      <Reference URI="/xl/printerSettings/printerSettings14.bin?ContentType=application/vnd.openxmlformats-officedocument.spreadsheetml.printerSettings">
        <DigestMethod Algorithm="http://www.w3.org/2001/04/xmlenc#sha256"/>
        <DigestValue>XG4CiKzpW4XbMLi7hpmQr55XvAPlDB2ClNm58q+y6oY=</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XG4CiKzpW4XbMLi7hpmQr55XvAPlDB2ClNm58q+y6oY=</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KVbkkxFC58tgLhhif23FGpCqnohqhkxdsm7K+8+8H2w=</DigestValue>
      </Reference>
      <Reference URI="/xl/styles.xml?ContentType=application/vnd.openxmlformats-officedocument.spreadsheetml.styles+xml">
        <DigestMethod Algorithm="http://www.w3.org/2001/04/xmlenc#sha256"/>
        <DigestValue>75EGuWOmRVh3isVSxbwirvjeN5j0rx7PPMQ65avfyno=</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SN/3QB0gKJhwiqCOv6YbH//Co+kX1xnncHnWtifIlP8=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w3+IvwRQYn4em/hj3MLo5fFZ/uxSaExf6SM5Gss6gIQ=</DigestValue>
      </Reference>
      <Reference URI="/xl/worksheets/sheet10.xml?ContentType=application/vnd.openxmlformats-officedocument.spreadsheetml.worksheet+xml">
        <DigestMethod Algorithm="http://www.w3.org/2001/04/xmlenc#sha256"/>
        <DigestValue>GxfDrODfJXzLfhM/UomcwCeXiz/mdBDaOb4AZF072FE=</DigestValue>
      </Reference>
      <Reference URI="/xl/worksheets/sheet11.xml?ContentType=application/vnd.openxmlformats-officedocument.spreadsheetml.worksheet+xml">
        <DigestMethod Algorithm="http://www.w3.org/2001/04/xmlenc#sha256"/>
        <DigestValue>aMQqB3xb3ZPzQRCXAeoXvZFBzM0O/P7bCsdWBD9WeMI=</DigestValue>
      </Reference>
      <Reference URI="/xl/worksheets/sheet12.xml?ContentType=application/vnd.openxmlformats-officedocument.spreadsheetml.worksheet+xml">
        <DigestMethod Algorithm="http://www.w3.org/2001/04/xmlenc#sha256"/>
        <DigestValue>pUzgK62SYpRu7HZ7arAHAeQq9WETGoFVGN1V7VrZW5I=</DigestValue>
      </Reference>
      <Reference URI="/xl/worksheets/sheet13.xml?ContentType=application/vnd.openxmlformats-officedocument.spreadsheetml.worksheet+xml">
        <DigestMethod Algorithm="http://www.w3.org/2001/04/xmlenc#sha256"/>
        <DigestValue>gLR0/ad/VJGtX+IQxmwqUc75qRcYR7i3Fqu68dirnck=</DigestValue>
      </Reference>
      <Reference URI="/xl/worksheets/sheet14.xml?ContentType=application/vnd.openxmlformats-officedocument.spreadsheetml.worksheet+xml">
        <DigestMethod Algorithm="http://www.w3.org/2001/04/xmlenc#sha256"/>
        <DigestValue>IUTZWiNj+uE6TKN3VhiSjesufmEyG5ximqyUz2tr3BU=</DigestValue>
      </Reference>
      <Reference URI="/xl/worksheets/sheet2.xml?ContentType=application/vnd.openxmlformats-officedocument.spreadsheetml.worksheet+xml">
        <DigestMethod Algorithm="http://www.w3.org/2001/04/xmlenc#sha256"/>
        <DigestValue>2iIENzHS8cKT7h27ewBXKa05Ug7Ng1wfRzNo2SwDF3Y=</DigestValue>
      </Reference>
      <Reference URI="/xl/worksheets/sheet3.xml?ContentType=application/vnd.openxmlformats-officedocument.spreadsheetml.worksheet+xml">
        <DigestMethod Algorithm="http://www.w3.org/2001/04/xmlenc#sha256"/>
        <DigestValue>gwP0Q3dFktLsTboimmVSzMBvvI6Ly1B9Ya0F27ZERD0=</DigestValue>
      </Reference>
      <Reference URI="/xl/worksheets/sheet4.xml?ContentType=application/vnd.openxmlformats-officedocument.spreadsheetml.worksheet+xml">
        <DigestMethod Algorithm="http://www.w3.org/2001/04/xmlenc#sha256"/>
        <DigestValue>eBl1A6nhrnGzGmvdkpLY6uJx69nMcJO2scfb89YpnW0=</DigestValue>
      </Reference>
      <Reference URI="/xl/worksheets/sheet5.xml?ContentType=application/vnd.openxmlformats-officedocument.spreadsheetml.worksheet+xml">
        <DigestMethod Algorithm="http://www.w3.org/2001/04/xmlenc#sha256"/>
        <DigestValue>tk3FJsex/Ayn8BrEPwA3afopF6BPoyzpoMht2xFevCE=</DigestValue>
      </Reference>
      <Reference URI="/xl/worksheets/sheet6.xml?ContentType=application/vnd.openxmlformats-officedocument.spreadsheetml.worksheet+xml">
        <DigestMethod Algorithm="http://www.w3.org/2001/04/xmlenc#sha256"/>
        <DigestValue>UBe2oFhQx2vuEpFJsn7TSMkNXJJBFNYYsau4NFnxmtk=</DigestValue>
      </Reference>
      <Reference URI="/xl/worksheets/sheet7.xml?ContentType=application/vnd.openxmlformats-officedocument.spreadsheetml.worksheet+xml">
        <DigestMethod Algorithm="http://www.w3.org/2001/04/xmlenc#sha256"/>
        <DigestValue>7quX112bCIVbT5cywaVddH95ihAYjD08mP8d1MQ4krs=</DigestValue>
      </Reference>
      <Reference URI="/xl/worksheets/sheet8.xml?ContentType=application/vnd.openxmlformats-officedocument.spreadsheetml.worksheet+xml">
        <DigestMethod Algorithm="http://www.w3.org/2001/04/xmlenc#sha256"/>
        <DigestValue>icxwSRiHOQYlVVdSV80FgfAMS8+wzvLCztb1JqQwYgE=</DigestValue>
      </Reference>
      <Reference URI="/xl/worksheets/sheet9.xml?ContentType=application/vnd.openxmlformats-officedocument.spreadsheetml.worksheet+xml">
        <DigestMethod Algorithm="http://www.w3.org/2001/04/xmlenc#sha256"/>
        <DigestValue>Rg50b150Xm80fbau4G9LmAUR16KzB7557Utl/uF3wYQ=</DigestValue>
      </Reference>
    </Manifest>
    <SignatureProperties>
      <SignatureProperty Id="idSignatureTime" Target="#idPackageSignature">
        <mdssi:SignatureTime xmlns:mdssi="http://schemas.openxmlformats.org/package/2006/digital-signature">
          <mdssi:Format>YYYY-MM-DDThh:mm:ssTZD</mdssi:Format>
          <mdssi:Value>2025-05-08T06:51:31Z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2025-05-08T06:51:31Z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o99Ceo10/fvM3/xjrpnh9Xhf3RElFCpCnNmN5aGaVFM=</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AeG5exT3QeCy+JPtrtVtRAYW4H0wIXHZKf4Txwq62rg=</DigestValue>
    </Reference>
  </SignedInfo>
  <SignatureValue>xWDkGGaBqtrNhNevZAwG/PWxw+3rt0e7uCl0Rhb/jB8GUue2jnQ2iVSPB2XCqww8NRuBGJJInszK
+bEFRLuiS8JVX0WqJJi2SRyBZrZ0P9sjhaLdq1S8HfYBazcKQfYv5P2vwdxdyMttdwV0gIflok4z
ZhlB/f9dxwz6ADfQJleJ617REgQX1LMl0OvBAbBadpzOthJLepAU9ayFwNwzIOidUv0b4F8ROOx3
9byloVYuzDb78vg9CWjRqLbQQfK1CfUeDetsLRFuN3eqI2s4Th74zAxgb4eC60J7RNzF+Td2g8Vu
+90mBGdYOjgBRSPLhdgZ9Ss0vHZmbxoc0MW12Q==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UlNWIO4LbG07ji4UzT/L0zKX+uprH0suYSWasSbTyQQ=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hIAwo+ScaJL229IfReEYQRrVPdNwnpFnFxA5MGCXFjo=</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Mj0ZM8UcrV6BMM/oouBpRGRrKiqecmgvW3LL3LDT+/8=</DigestValue>
      </Reference>
      <Reference URI="/xl/printerSettings/printerSettings11.bin?ContentType=application/vnd.openxmlformats-officedocument.spreadsheetml.printerSettings">
        <DigestMethod Algorithm="http://www.w3.org/2001/04/xmlenc#sha256"/>
        <DigestValue>YSt7SzlYO7AM0+sy/yRV7oXg77RYpTahXAmuJtE4YPk=</DigestValue>
      </Reference>
      <Reference URI="/xl/printerSettings/printerSettings12.bin?ContentType=application/vnd.openxmlformats-officedocument.spreadsheetml.printerSettings">
        <DigestMethod Algorithm="http://www.w3.org/2001/04/xmlenc#sha256"/>
        <DigestValue>4w4DvsAY1yMrLSPy8f/p7kHlw1Cx/Z6P2foNCnN8lDQ=</DigestValue>
      </Reference>
      <Reference URI="/xl/printerSettings/printerSettings13.bin?ContentType=application/vnd.openxmlformats-officedocument.spreadsheetml.printerSettings">
        <DigestMethod Algorithm="http://www.w3.org/2001/04/xmlenc#sha256"/>
        <DigestValue>4w4DvsAY1yMrLSPy8f/p7kHlw1Cx/Z6P2foNCnN8lDQ=</DigestValue>
      </Reference>
      <Reference URI="/xl/printerSettings/printerSettings14.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4w4DvsAY1yMrLSPy8f/p7kHlw1Cx/Z6P2foNCnN8lDQ=</DigestValue>
      </Reference>
      <Reference URI="/xl/printerSettings/printerSettings4.bin?ContentType=application/vnd.openxmlformats-officedocument.spreadsheetml.printerSettings">
        <DigestMethod Algorithm="http://www.w3.org/2001/04/xmlenc#sha256"/>
        <DigestValue>4w4DvsAY1yMrLSPy8f/p7kHlw1Cx/Z6P2foNCnN8lDQ=</DigestValue>
      </Reference>
      <Reference URI="/xl/printerSettings/printerSettings5.bin?ContentType=application/vnd.openxmlformats-officedocument.spreadsheetml.printerSettings">
        <DigestMethod Algorithm="http://www.w3.org/2001/04/xmlenc#sha256"/>
        <DigestValue>4w4DvsAY1yMrLSPy8f/p7kHlw1Cx/Z6P2foNCnN8lDQ=</DigestValue>
      </Reference>
      <Reference URI="/xl/printerSettings/printerSettings6.bin?ContentType=application/vnd.openxmlformats-officedocument.spreadsheetml.printerSettings">
        <DigestMethod Algorithm="http://www.w3.org/2001/04/xmlenc#sha256"/>
        <DigestValue>4w4DvsAY1yMrLSPy8f/p7kHlw1Cx/Z6P2foNCnN8lDQ=</DigestValue>
      </Reference>
      <Reference URI="/xl/printerSettings/printerSettings7.bin?ContentType=application/vnd.openxmlformats-officedocument.spreadsheetml.printerSettings">
        <DigestMethod Algorithm="http://www.w3.org/2001/04/xmlenc#sha256"/>
        <DigestValue>4w4DvsAY1yMrLSPy8f/p7kHlw1Cx/Z6P2foNCnN8lDQ=</DigestValue>
      </Reference>
      <Reference URI="/xl/printerSettings/printerSettings8.bin?ContentType=application/vnd.openxmlformats-officedocument.spreadsheetml.printerSettings">
        <DigestMethod Algorithm="http://www.w3.org/2001/04/xmlenc#sha256"/>
        <DigestValue>4w4DvsAY1yMrLSPy8f/p7kHlw1Cx/Z6P2foNCnN8lDQ=</DigestValue>
      </Reference>
      <Reference URI="/xl/printerSettings/printerSettings9.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KVbkkxFC58tgLhhif23FGpCqnohqhkxdsm7K+8+8H2w=</DigestValue>
      </Reference>
      <Reference URI="/xl/styles.xml?ContentType=application/vnd.openxmlformats-officedocument.spreadsheetml.styles+xml">
        <DigestMethod Algorithm="http://www.w3.org/2001/04/xmlenc#sha256"/>
        <DigestValue>HYqShjLCK1f/9H/0P/t3N4ItZWgcmSDSADoIg72VuNM=</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mZMgIC2oN9m083M1+ko/gp4m6TkyvWwKyMVa3Bw6GM8=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jmp0ZXoqa7ungXqAxWutSe6atW5+vRBBpWEnmmhcbQM=</DigestValue>
      </Reference>
      <Reference URI="/xl/worksheets/sheet10.xml?ContentType=application/vnd.openxmlformats-officedocument.spreadsheetml.worksheet+xml">
        <DigestMethod Algorithm="http://www.w3.org/2001/04/xmlenc#sha256"/>
        <DigestValue>xNi4tO4qI4xS33JzbA9CbTo0Azg1I+ZatpuxxAucQ2k=</DigestValue>
      </Reference>
      <Reference URI="/xl/worksheets/sheet11.xml?ContentType=application/vnd.openxmlformats-officedocument.spreadsheetml.worksheet+xml">
        <DigestMethod Algorithm="http://www.w3.org/2001/04/xmlenc#sha256"/>
        <DigestValue>RvlH47O7a6jcDC4B3pdQ8+oAW/ogtgiHznXYqoynS7A=</DigestValue>
      </Reference>
      <Reference URI="/xl/worksheets/sheet12.xml?ContentType=application/vnd.openxmlformats-officedocument.spreadsheetml.worksheet+xml">
        <DigestMethod Algorithm="http://www.w3.org/2001/04/xmlenc#sha256"/>
        <DigestValue>+ccDV6+WYTefwE/yhTpJOKMSSmadx+uODRcEuzAeCfc=</DigestValue>
      </Reference>
      <Reference URI="/xl/worksheets/sheet13.xml?ContentType=application/vnd.openxmlformats-officedocument.spreadsheetml.worksheet+xml">
        <DigestMethod Algorithm="http://www.w3.org/2001/04/xmlenc#sha256"/>
        <DigestValue>jPTwtiCgk2IAbepYouIohnE4qimhELMDbWH1X3OlSXs=</DigestValue>
      </Reference>
      <Reference URI="/xl/worksheets/sheet14.xml?ContentType=application/vnd.openxmlformats-officedocument.spreadsheetml.worksheet+xml">
        <DigestMethod Algorithm="http://www.w3.org/2001/04/xmlenc#sha256"/>
        <DigestValue>J56FMJ9gC2TbdcyWyT7liUyTFn1EvGpzVS1beTqteAU=</DigestValue>
      </Reference>
      <Reference URI="/xl/worksheets/sheet2.xml?ContentType=application/vnd.openxmlformats-officedocument.spreadsheetml.worksheet+xml">
        <DigestMethod Algorithm="http://www.w3.org/2001/04/xmlenc#sha256"/>
        <DigestValue>WnG5fiiV0BYHR1PSVoGoHtrh4dE8PawFMDInIUhgtaU=</DigestValue>
      </Reference>
      <Reference URI="/xl/worksheets/sheet3.xml?ContentType=application/vnd.openxmlformats-officedocument.spreadsheetml.worksheet+xml">
        <DigestMethod Algorithm="http://www.w3.org/2001/04/xmlenc#sha256"/>
        <DigestValue>11mrY5jDAD+6XjJbNpJDl1PEIjZuhAPmTRneyIf8+2Q=</DigestValue>
      </Reference>
      <Reference URI="/xl/worksheets/sheet4.xml?ContentType=application/vnd.openxmlformats-officedocument.spreadsheetml.worksheet+xml">
        <DigestMethod Algorithm="http://www.w3.org/2001/04/xmlenc#sha256"/>
        <DigestValue>+4WTTMTjGv630qNKcaMaCVvecsBv6wFlm4SBytY0Emg=</DigestValue>
      </Reference>
      <Reference URI="/xl/worksheets/sheet5.xml?ContentType=application/vnd.openxmlformats-officedocument.spreadsheetml.worksheet+xml">
        <DigestMethod Algorithm="http://www.w3.org/2001/04/xmlenc#sha256"/>
        <DigestValue>oIOrb4dBczQEQxYL44cDwICQb9HTrqYLfyV0K44ipKo=</DigestValue>
      </Reference>
      <Reference URI="/xl/worksheets/sheet6.xml?ContentType=application/vnd.openxmlformats-officedocument.spreadsheetml.worksheet+xml">
        <DigestMethod Algorithm="http://www.w3.org/2001/04/xmlenc#sha256"/>
        <DigestValue>eBBoNmjHzkXQgssNCW7W1rnUXs+G/qfgCDhlXQDUIJI=</DigestValue>
      </Reference>
      <Reference URI="/xl/worksheets/sheet7.xml?ContentType=application/vnd.openxmlformats-officedocument.spreadsheetml.worksheet+xml">
        <DigestMethod Algorithm="http://www.w3.org/2001/04/xmlenc#sha256"/>
        <DigestValue>JO79E1u4l8KmzHBD5FfxoQBTS2mVT7Esm3rx0dktt6A=</DigestValue>
      </Reference>
      <Reference URI="/xl/worksheets/sheet8.xml?ContentType=application/vnd.openxmlformats-officedocument.spreadsheetml.worksheet+xml">
        <DigestMethod Algorithm="http://www.w3.org/2001/04/xmlenc#sha256"/>
        <DigestValue>wc6Qg9AEtiaECI1sqCSa2gNcN4p8QeFqND4FP2kSKdE=</DigestValue>
      </Reference>
      <Reference URI="/xl/worksheets/sheet9.xml?ContentType=application/vnd.openxmlformats-officedocument.spreadsheetml.worksheet+xml">
        <DigestMethod Algorithm="http://www.w3.org/2001/04/xmlenc#sha256"/>
        <DigestValue>VArKukNmcM+ZCCjq0fAOEO+qdksr2y1IJXu1aLOtUv0=</DigestValue>
      </Reference>
    </Manifest>
    <SignatureProperties>
      <SignatureProperty Id="idSignatureTime" Target="#idPackageSignature">
        <mdssi:SignatureTime xmlns:mdssi="http://schemas.openxmlformats.org/package/2006/digital-signature">
          <mdssi:Format>YYYY-MM-DDThh:mm:ssTZD</mdssi:Format>
          <mdssi:Value>2025-05-09T02:14:46Z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2025-05-09T02:14:46Z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2025-05-06T08:41:09Z</cp:lastPrinted>
  <dcterms:created xsi:type="dcterms:W3CDTF">2013-10-21T08:38:47Z</dcterms:created>
  <dcterms:modified xsi:type="dcterms:W3CDTF">2025-05-09T02:14:45Z</dcterms:modified>
</cp:coreProperties>
</file>