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s="1"/>
  <c r="D17" i="27" l="1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<sst xmlns="http://schemas.openxmlformats.org/spreadsheetml/2006/main" count="1409" uniqueCount="616">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</sst>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7" zoomScale="70" zoomScaleNormal="70" zoomScaleSheetLayoutView="70" workbookViewId="0">
      <selection activeCell="E63" sqref="E6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414" t="s">
        <v>587</v>
      </c>
      <c r="B2" s="414"/>
      <c r="C2" s="414"/>
      <c r="D2" s="414"/>
      <c r="E2" s="414"/>
      <c r="F2" s="414"/>
    </row>
    <row r="3" spans="1:9" ht="25.5" customHeight="1">
      <c r="A3" s="415" t="s">
        <v>588</v>
      </c>
      <c r="B3" s="415"/>
      <c r="C3" s="415"/>
      <c r="D3" s="415"/>
      <c r="E3" s="415"/>
      <c r="F3" s="415"/>
    </row>
    <row r="4" spans="1:9" ht="26.25" customHeight="1">
      <c r="A4" s="416" t="s">
        <v>589</v>
      </c>
      <c r="B4" s="416"/>
      <c r="C4" s="416"/>
      <c r="D4" s="416"/>
      <c r="E4" s="416"/>
      <c r="F4" s="416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6" t="s">
        <v>594</v>
      </c>
      <c r="B17" s="406"/>
      <c r="C17" s="406"/>
      <c r="D17" s="179" t="str">
        <f>"Từ ngày "&amp;TEXT(F24+1,"dd/mm/yyyy;@")&amp;" đến "&amp;TEXT(E24,"dd/mm/yyyy;@")</f>
        <v>Từ ngày 21/05/2025 đến 27/05/2025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21/05/2025 to 27/05/2025</v>
      </c>
      <c r="G18" s="166"/>
      <c r="H18" s="183"/>
    </row>
    <row r="19" spans="1:11" s="175" customFormat="1">
      <c r="A19" s="406" t="s">
        <v>590</v>
      </c>
      <c r="B19" s="406"/>
      <c r="C19" s="406"/>
      <c r="D19" s="345">
        <f>E24+1</f>
        <v>45805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45805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7" t="s">
        <v>531</v>
      </c>
      <c r="B22" s="408"/>
      <c r="C22" s="409" t="s">
        <v>542</v>
      </c>
      <c r="D22" s="408"/>
      <c r="E22" s="189" t="s">
        <v>543</v>
      </c>
      <c r="F22" s="190" t="s">
        <v>575</v>
      </c>
      <c r="K22" s="191"/>
    </row>
    <row r="23" spans="1:11">
      <c r="A23" s="410" t="s">
        <v>27</v>
      </c>
      <c r="B23" s="411"/>
      <c r="C23" s="412" t="s">
        <v>330</v>
      </c>
      <c r="D23" s="413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45804</v>
      </c>
      <c r="F24" s="344">
        <v>45797</v>
      </c>
      <c r="G24" s="185"/>
      <c r="K24" s="191"/>
    </row>
    <row r="25" spans="1:11">
      <c r="A25" s="417" t="s">
        <v>595</v>
      </c>
      <c r="B25" s="41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9">
        <v>1</v>
      </c>
      <c r="B27" s="42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1">
        <v>1.1000000000000001</v>
      </c>
      <c r="B29" s="422"/>
      <c r="C29" s="218" t="s">
        <v>603</v>
      </c>
      <c r="D29" s="219"/>
      <c r="E29" s="220">
        <f>F33</f>
        <v>52071038264</v>
      </c>
      <c r="F29" s="221">
        <v>50983038536</v>
      </c>
      <c r="G29" s="222"/>
      <c r="H29" s="223"/>
      <c r="I29" s="222"/>
      <c r="K29" s="191"/>
    </row>
    <row r="30" spans="1:11">
      <c r="A30" s="423">
        <v>1.2</v>
      </c>
      <c r="B30" s="424"/>
      <c r="C30" s="224" t="s">
        <v>604</v>
      </c>
      <c r="D30" s="225"/>
      <c r="E30" s="226">
        <f>F34</f>
        <v>10414.200000000001</v>
      </c>
      <c r="F30" s="227">
        <v>10196.6</v>
      </c>
      <c r="G30" s="222"/>
      <c r="H30" s="223"/>
      <c r="I30" s="222"/>
      <c r="K30" s="191"/>
    </row>
    <row r="31" spans="1:11">
      <c r="A31" s="419">
        <v>2</v>
      </c>
      <c r="B31" s="42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8">
        <v>2.1</v>
      </c>
      <c r="B33" s="389"/>
      <c r="C33" s="218" t="s">
        <v>605</v>
      </c>
      <c r="D33" s="219"/>
      <c r="E33" s="220">
        <v>56684204145</v>
      </c>
      <c r="F33" s="221">
        <v>52071038264</v>
      </c>
      <c r="G33" s="234"/>
      <c r="H33" s="223"/>
      <c r="I33" s="222"/>
      <c r="K33" s="235"/>
    </row>
    <row r="34" spans="1:11">
      <c r="A34" s="404">
        <v>2.2000000000000002</v>
      </c>
      <c r="B34" s="405"/>
      <c r="C34" s="236" t="s">
        <v>606</v>
      </c>
      <c r="D34" s="215"/>
      <c r="E34" s="226">
        <v>11336.84</v>
      </c>
      <c r="F34" s="227">
        <v>10414.200000000001</v>
      </c>
      <c r="G34" s="237"/>
      <c r="H34" s="223"/>
      <c r="I34" s="222"/>
    </row>
    <row r="35" spans="1:11">
      <c r="A35" s="381">
        <v>3</v>
      </c>
      <c r="B35" s="38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4613165881</v>
      </c>
      <c r="F36" s="247">
        <v>1087999728</v>
      </c>
      <c r="G36" s="248"/>
      <c r="H36" s="223"/>
      <c r="I36" s="222"/>
    </row>
    <row r="37" spans="1:11">
      <c r="A37" s="400">
        <v>3.1</v>
      </c>
      <c r="B37" s="401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4613165881</v>
      </c>
      <c r="F38" s="247">
        <v>1087999728</v>
      </c>
      <c r="G38" s="234"/>
      <c r="H38" s="223"/>
      <c r="I38" s="222"/>
    </row>
    <row r="39" spans="1:11">
      <c r="A39" s="390">
        <v>3.2</v>
      </c>
      <c r="B39" s="391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1">
        <v>4</v>
      </c>
      <c r="B41" s="382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922.63999999999942</v>
      </c>
      <c r="F42" s="263">
        <v>217.60000000000036</v>
      </c>
      <c r="G42" s="264"/>
      <c r="H42" s="223"/>
      <c r="I42" s="222"/>
    </row>
    <row r="43" spans="1:11">
      <c r="A43" s="381">
        <v>5</v>
      </c>
      <c r="B43" s="382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8">
        <v>5.0999999999999996</v>
      </c>
      <c r="B45" s="389"/>
      <c r="C45" s="273" t="s">
        <v>607</v>
      </c>
      <c r="D45" s="219"/>
      <c r="E45" s="274">
        <v>56684204145</v>
      </c>
      <c r="F45" s="275">
        <v>52071038264</v>
      </c>
      <c r="G45" s="223"/>
      <c r="H45" s="223"/>
      <c r="I45" s="222"/>
    </row>
    <row r="46" spans="1:11">
      <c r="A46" s="388">
        <v>5.2</v>
      </c>
      <c r="B46" s="389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2" t="s">
        <v>596</v>
      </c>
      <c r="B47" s="403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1">
        <v>1</v>
      </c>
      <c r="B49" s="383"/>
      <c r="C49" s="207" t="s">
        <v>559</v>
      </c>
      <c r="D49" s="288"/>
      <c r="E49" s="289">
        <f>F51</f>
        <v>5280</v>
      </c>
      <c r="F49" s="290">
        <v>5200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1">
        <v>2</v>
      </c>
      <c r="B51" s="382"/>
      <c r="C51" s="292" t="s">
        <v>561</v>
      </c>
      <c r="D51" s="293"/>
      <c r="E51" s="289">
        <v>5250</v>
      </c>
      <c r="F51" s="294">
        <v>5280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6">
        <v>3</v>
      </c>
      <c r="B53" s="387"/>
      <c r="C53" s="238" t="s">
        <v>563</v>
      </c>
      <c r="D53" s="250"/>
      <c r="E53" s="295">
        <f>(E51-E49)/E49</f>
        <v>-5.681818181818182E-3</v>
      </c>
      <c r="F53" s="296">
        <v>1.5384615384615385E-2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6">
        <v>4</v>
      </c>
      <c r="B55" s="387"/>
      <c r="C55" s="396" t="s">
        <v>609</v>
      </c>
      <c r="D55" s="397"/>
      <c r="E55" s="298"/>
      <c r="F55" s="299"/>
      <c r="H55" s="223"/>
      <c r="I55" s="222"/>
    </row>
    <row r="56" spans="1:9">
      <c r="A56" s="300"/>
      <c r="B56" s="301"/>
      <c r="C56" s="398"/>
      <c r="D56" s="399"/>
      <c r="E56" s="216"/>
      <c r="F56" s="291"/>
      <c r="H56" s="223"/>
      <c r="I56" s="222"/>
    </row>
    <row r="57" spans="1:9">
      <c r="A57" s="388">
        <v>4.0999999999999996</v>
      </c>
      <c r="B57" s="389"/>
      <c r="C57" s="302" t="s">
        <v>610</v>
      </c>
      <c r="D57" s="303"/>
      <c r="E57" s="262">
        <f>E51-E34</f>
        <v>-6086.84</v>
      </c>
      <c r="F57" s="263">
        <v>-5134.2000000000007</v>
      </c>
      <c r="G57" s="222"/>
      <c r="H57" s="223"/>
      <c r="I57" s="222"/>
    </row>
    <row r="58" spans="1:9">
      <c r="A58" s="390">
        <v>4.2</v>
      </c>
      <c r="B58" s="391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-0.53690799199777006</v>
      </c>
      <c r="F59" s="308">
        <v>-0.49299994238635714</v>
      </c>
      <c r="G59" s="297"/>
      <c r="H59" s="223"/>
      <c r="I59" s="222"/>
    </row>
    <row r="60" spans="1:9">
      <c r="A60" s="386">
        <v>5</v>
      </c>
      <c r="B60" s="387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8">
        <v>5.0999999999999996</v>
      </c>
      <c r="B62" s="389"/>
      <c r="C62" s="273" t="s">
        <v>611</v>
      </c>
      <c r="D62" s="316"/>
      <c r="E62" s="274">
        <v>7200</v>
      </c>
      <c r="F62" s="275">
        <v>7300</v>
      </c>
      <c r="G62" s="234"/>
      <c r="H62" s="223"/>
      <c r="I62" s="222"/>
    </row>
    <row r="63" spans="1:9" ht="20.25" thickBot="1">
      <c r="A63" s="392">
        <v>5.2</v>
      </c>
      <c r="B63" s="393"/>
      <c r="C63" s="317" t="s">
        <v>612</v>
      </c>
      <c r="D63" s="318"/>
      <c r="E63" s="319">
        <v>4700</v>
      </c>
      <c r="F63" s="320">
        <v>4700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394" t="s">
        <v>613</v>
      </c>
      <c r="D65" s="394"/>
      <c r="E65" s="394"/>
      <c r="F65" s="39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385" t="s">
        <v>602</v>
      </c>
      <c r="F68" s="385"/>
    </row>
    <row r="69" spans="1:6">
      <c r="B69" s="330" t="s">
        <v>615</v>
      </c>
      <c r="D69" s="329"/>
      <c r="E69" s="384" t="s">
        <v>571</v>
      </c>
      <c r="F69" s="385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hUaD2Ye8In7hZTKQBCfYNanSKj+YEQxosqPz0anewMg=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4sXd2GsMY4ef77Ok4Xes1HyecwMdFgJQHYhgImFd0Bk=</DigestValue>
    </Reference>
  </SignedInfo>
  <SignatureValue>Zhmiqs7kkWqie8KrrktRwgT4FWvj4sOxhRA01TPpi04WxEYn4mfEN6p5mgvRLkFIQKjhqg0Jbx2Z
FZSBGhx4Vr3TmDKDnx6TMx8eMHWu44dDdsq1FSUPkcKwEX/J8P3OAJihP20cojGN1Y4vtDJSwGYi
5VKZCoCetldqWmaLyShXeKO5P4lzEo23XAaqOGBFAkTXQ/wpuDAkWdgwXBWsRkNw1F/nKBr78KsN
/jrBH1jXpfjY9oeWr+5wkJuL8AVDrtzyYtElbS/tQh1pORrzHJk0hZsuESo7pU38QqOACi0VfgFK
ySb9j9Csx8Xglvbz8fJmJHwg5W2DxQUKk+AU1A==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yWT1wNu+3t6PYYsM/s4coxg8BfWMjWDWDIC1koVamjA=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2025-05-28T06:56:16Z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2025-05-28T06:56:16Z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wJlaL+y2KHAn8aB/odEC/MTp+PJKLwbUvpYIPQMMYR4=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6U9k9UyvFn02mx7V/a/E1tDIWB7tXLGGHtBkIXkoEFI=</DigestValue>
    </Reference>
  </SignedInfo>
  <SignatureValue>CXnpuKRWR9LonmlveAV7bMqu9fzSJ/dhwwvBK8hzbElsQGeNrCx1Osa8jURvcJNRVi7tXYy4NzKo
AQ8EguGzXgGNZR+AWxstIIs17m3rlSQcmTIItv1VYZI4plVjHZl65KxwtnrQs0/zen1XVVx7vo5B
QDU3pLXJR2L92l/rcXO3w3QWTf6YmpmvTD1ibM8rNFxy4viwj+JkvmM1/EWBS5wRcqcNhj7cnUSQ
yOjeu8YWX5aAdTc4a6RTfpOjBDqDlpwM7XTc0YMf9fknJ38Pd7XGbg28x9N23zbrcaU4w/jZvoZB
Lis26z+ZFs6tuKbKNKH+qi1yulSb/DF1R3g79Q==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yWT1wNu+3t6PYYsM/s4coxg8BfWMjWDWDIC1koVamjA=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2025-05-28T10:05:24Z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2025-05-28T10:05:24Z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2025-05-05T03:37:55Z</cp:lastPrinted>
  <dcterms:created xsi:type="dcterms:W3CDTF">2014-09-25T08:23:57Z</dcterms:created>
  <dcterms:modified xsi:type="dcterms:W3CDTF">2025-05-28T03:17:45Z</dcterms:modified>
</cp:coreProperties>
</file>