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E24" i="27" l="1"/>
  <c r="D17" i="27" l="1"/>
  <c r="D18" i="27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<sst xmlns="http://schemas.openxmlformats.org/spreadsheetml/2006/main" count="1409" uniqueCount="616">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</sst>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1" zoomScale="70" zoomScaleNormal="70" zoomScaleSheetLayoutView="70" workbookViewId="0">
      <selection activeCell="E64" sqref="E64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414" t="s">
        <v>587</v>
      </c>
      <c r="B2" s="414"/>
      <c r="C2" s="414"/>
      <c r="D2" s="414"/>
      <c r="E2" s="414"/>
      <c r="F2" s="414"/>
    </row>
    <row r="3" spans="1:9" ht="25.5" customHeight="1">
      <c r="A3" s="415" t="s">
        <v>588</v>
      </c>
      <c r="B3" s="415"/>
      <c r="C3" s="415"/>
      <c r="D3" s="415"/>
      <c r="E3" s="415"/>
      <c r="F3" s="415"/>
    </row>
    <row r="4" spans="1:9" ht="26.25" customHeight="1">
      <c r="A4" s="416" t="s">
        <v>589</v>
      </c>
      <c r="B4" s="416"/>
      <c r="C4" s="416"/>
      <c r="D4" s="416"/>
      <c r="E4" s="416"/>
      <c r="F4" s="416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6" t="s">
        <v>594</v>
      </c>
      <c r="B17" s="406"/>
      <c r="C17" s="406"/>
      <c r="D17" s="179" t="str">
        <f>"Từ ngày "&amp;TEXT(F24+1,"dd/mm/yyyy;@")&amp;" đến "&amp;TEXT(E24,"dd/mm/yyyy;@")</f>
        <v>Từ ngày 07/05/2025 đến 13/05/2025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07/05/2025 to 13/05/2025</v>
      </c>
      <c r="G18" s="166"/>
      <c r="H18" s="183"/>
    </row>
    <row r="19" spans="1:11" s="175" customFormat="1">
      <c r="A19" s="406" t="s">
        <v>590</v>
      </c>
      <c r="B19" s="406"/>
      <c r="C19" s="406"/>
      <c r="D19" s="345">
        <f>E24+1</f>
        <v>45791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45791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7" t="s">
        <v>531</v>
      </c>
      <c r="B22" s="408"/>
      <c r="C22" s="409" t="s">
        <v>542</v>
      </c>
      <c r="D22" s="408"/>
      <c r="E22" s="189" t="s">
        <v>543</v>
      </c>
      <c r="F22" s="190" t="s">
        <v>575</v>
      </c>
      <c r="K22" s="191"/>
    </row>
    <row r="23" spans="1:11">
      <c r="A23" s="410" t="s">
        <v>27</v>
      </c>
      <c r="B23" s="411"/>
      <c r="C23" s="412" t="s">
        <v>330</v>
      </c>
      <c r="D23" s="413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45790</v>
      </c>
      <c r="F24" s="344">
        <v>45783</v>
      </c>
      <c r="G24" s="185"/>
      <c r="K24" s="191"/>
    </row>
    <row r="25" spans="1:11">
      <c r="A25" s="417" t="s">
        <v>595</v>
      </c>
      <c r="B25" s="41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419">
        <v>1</v>
      </c>
      <c r="B27" s="42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421">
        <v>1.1000000000000001</v>
      </c>
      <c r="B29" s="422"/>
      <c r="C29" s="218" t="s">
        <v>603</v>
      </c>
      <c r="D29" s="219"/>
      <c r="E29" s="220">
        <f>F33</f>
        <v>48775993787</v>
      </c>
      <c r="F29" s="221">
        <v>47228829633</v>
      </c>
      <c r="G29" s="222"/>
      <c r="H29" s="223"/>
      <c r="I29" s="222"/>
      <c r="K29" s="191"/>
    </row>
    <row r="30" spans="1:11">
      <c r="A30" s="423">
        <v>1.2</v>
      </c>
      <c r="B30" s="424"/>
      <c r="C30" s="224" t="s">
        <v>604</v>
      </c>
      <c r="D30" s="225"/>
      <c r="E30" s="226">
        <f>F34</f>
        <v>9755.19</v>
      </c>
      <c r="F30" s="227">
        <v>9445.76</v>
      </c>
      <c r="G30" s="222"/>
      <c r="H30" s="223"/>
      <c r="I30" s="222"/>
      <c r="K30" s="191"/>
    </row>
    <row r="31" spans="1:11">
      <c r="A31" s="419">
        <v>2</v>
      </c>
      <c r="B31" s="42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8">
        <v>2.1</v>
      </c>
      <c r="B33" s="389"/>
      <c r="C33" s="218" t="s">
        <v>605</v>
      </c>
      <c r="D33" s="219"/>
      <c r="E33" s="220">
        <v>50983038536</v>
      </c>
      <c r="F33" s="221">
        <v>48775993787</v>
      </c>
      <c r="G33" s="234"/>
      <c r="H33" s="223"/>
      <c r="I33" s="222"/>
      <c r="K33" s="235"/>
    </row>
    <row r="34" spans="1:11">
      <c r="A34" s="404">
        <v>2.2000000000000002</v>
      </c>
      <c r="B34" s="405"/>
      <c r="C34" s="236" t="s">
        <v>606</v>
      </c>
      <c r="D34" s="215"/>
      <c r="E34" s="226">
        <v>10196.6</v>
      </c>
      <c r="F34" s="227">
        <v>9755.19</v>
      </c>
      <c r="G34" s="237"/>
      <c r="H34" s="223"/>
      <c r="I34" s="222"/>
    </row>
    <row r="35" spans="1:11">
      <c r="A35" s="381">
        <v>3</v>
      </c>
      <c r="B35" s="383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2207044749</v>
      </c>
      <c r="F36" s="247">
        <v>1547164154</v>
      </c>
      <c r="G36" s="248"/>
      <c r="H36" s="223"/>
      <c r="I36" s="222"/>
    </row>
    <row r="37" spans="1:11">
      <c r="A37" s="400">
        <v>3.1</v>
      </c>
      <c r="B37" s="401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2207044749</v>
      </c>
      <c r="F38" s="247">
        <v>1547164154</v>
      </c>
      <c r="G38" s="234"/>
      <c r="H38" s="223"/>
      <c r="I38" s="222"/>
    </row>
    <row r="39" spans="1:11">
      <c r="A39" s="390">
        <v>3.2</v>
      </c>
      <c r="B39" s="391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81">
        <v>4</v>
      </c>
      <c r="B41" s="382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441.40999999999985</v>
      </c>
      <c r="F42" s="263">
        <v>309.43000000000029</v>
      </c>
      <c r="G42" s="264"/>
      <c r="H42" s="223"/>
      <c r="I42" s="222"/>
    </row>
    <row r="43" spans="1:11">
      <c r="A43" s="381">
        <v>5</v>
      </c>
      <c r="B43" s="382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8">
        <v>5.0999999999999996</v>
      </c>
      <c r="B45" s="389"/>
      <c r="C45" s="273" t="s">
        <v>607</v>
      </c>
      <c r="D45" s="219"/>
      <c r="E45" s="274">
        <v>50983038536</v>
      </c>
      <c r="F45" s="275">
        <v>50345527229</v>
      </c>
      <c r="G45" s="223"/>
      <c r="H45" s="223"/>
      <c r="I45" s="222"/>
    </row>
    <row r="46" spans="1:11">
      <c r="A46" s="388">
        <v>5.2</v>
      </c>
      <c r="B46" s="389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2" t="s">
        <v>596</v>
      </c>
      <c r="B47" s="403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81">
        <v>1</v>
      </c>
      <c r="B49" s="383"/>
      <c r="C49" s="207" t="s">
        <v>559</v>
      </c>
      <c r="D49" s="288"/>
      <c r="E49" s="289">
        <f>F51</f>
        <v>5050</v>
      </c>
      <c r="F49" s="290">
        <v>5010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81">
        <v>2</v>
      </c>
      <c r="B51" s="382"/>
      <c r="C51" s="292" t="s">
        <v>561</v>
      </c>
      <c r="D51" s="293"/>
      <c r="E51" s="289">
        <v>5200</v>
      </c>
      <c r="F51" s="294">
        <v>5050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86">
        <v>3</v>
      </c>
      <c r="B53" s="387"/>
      <c r="C53" s="238" t="s">
        <v>563</v>
      </c>
      <c r="D53" s="250"/>
      <c r="E53" s="295">
        <f>(E51-E49)/E49</f>
        <v>2.9702970297029702E-2</v>
      </c>
      <c r="F53" s="296">
        <v>7.9840319361277438E-3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86">
        <v>4</v>
      </c>
      <c r="B55" s="387"/>
      <c r="C55" s="396" t="s">
        <v>609</v>
      </c>
      <c r="D55" s="397"/>
      <c r="E55" s="298"/>
      <c r="F55" s="299"/>
      <c r="H55" s="223"/>
      <c r="I55" s="222"/>
    </row>
    <row r="56" spans="1:9">
      <c r="A56" s="300"/>
      <c r="B56" s="301"/>
      <c r="C56" s="398"/>
      <c r="D56" s="399"/>
      <c r="E56" s="216"/>
      <c r="F56" s="291"/>
      <c r="H56" s="223"/>
      <c r="I56" s="222"/>
    </row>
    <row r="57" spans="1:9">
      <c r="A57" s="388">
        <v>4.0999999999999996</v>
      </c>
      <c r="B57" s="389"/>
      <c r="C57" s="302" t="s">
        <v>610</v>
      </c>
      <c r="D57" s="303"/>
      <c r="E57" s="262">
        <f>E51-E34</f>
        <v>-4996.6000000000004</v>
      </c>
      <c r="F57" s="263">
        <v>-4705.1900000000005</v>
      </c>
      <c r="G57" s="222"/>
      <c r="H57" s="223"/>
      <c r="I57" s="222"/>
    </row>
    <row r="58" spans="1:9">
      <c r="A58" s="390">
        <v>4.2</v>
      </c>
      <c r="B58" s="391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-0.49002608712708162</v>
      </c>
      <c r="F59" s="308">
        <v>-0.48232684345461241</v>
      </c>
      <c r="G59" s="297"/>
      <c r="H59" s="223"/>
      <c r="I59" s="222"/>
    </row>
    <row r="60" spans="1:9">
      <c r="A60" s="386">
        <v>5</v>
      </c>
      <c r="B60" s="387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8">
        <v>5.0999999999999996</v>
      </c>
      <c r="B62" s="389"/>
      <c r="C62" s="273" t="s">
        <v>611</v>
      </c>
      <c r="D62" s="316"/>
      <c r="E62" s="274">
        <v>7290</v>
      </c>
      <c r="F62" s="275">
        <v>7330</v>
      </c>
      <c r="G62" s="234"/>
      <c r="H62" s="223"/>
      <c r="I62" s="222"/>
    </row>
    <row r="63" spans="1:9" ht="20.25" thickBot="1">
      <c r="A63" s="392">
        <v>5.2</v>
      </c>
      <c r="B63" s="393"/>
      <c r="C63" s="317" t="s">
        <v>612</v>
      </c>
      <c r="D63" s="318"/>
      <c r="E63" s="319">
        <v>4660</v>
      </c>
      <c r="F63" s="320">
        <v>4660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394" t="s">
        <v>613</v>
      </c>
      <c r="D65" s="394"/>
      <c r="E65" s="394"/>
      <c r="F65" s="39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385" t="s">
        <v>602</v>
      </c>
      <c r="F68" s="385"/>
    </row>
    <row r="69" spans="1:6">
      <c r="B69" s="330" t="s">
        <v>615</v>
      </c>
      <c r="D69" s="329"/>
      <c r="E69" s="384" t="s">
        <v>571</v>
      </c>
      <c r="F69" s="385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Kp6wf2uwb/7tP9CXCqMe5b252QZ0Wkae4TeY+G3yrnU=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xDyKn0oD44O5m6S+KISu/DxWdmoafxGdQ67FKeEuFXk=</DigestValue>
    </Reference>
  </SignedInfo>
  <SignatureValue>elWEk58UniPHR29J+zdnvbykE3ogH/m8gxowhZJB2UJyGbDiVAw2CcF5drsnycERY+NPLdTPM/1L
6GggDWsheD6YNeq3tDzfcfFkN6sQrA0r4mKSWdU0EmsVk8bCYPf3Hr3+TBucyNA8bZj12C51FkYR
DE8JQimmp2v3bT6oxWkBA3fG+AFqOJjJGEmWWjjZjCG51dOFkStyCJzhsRiZP4tHLcGaIqhUNBG7
4iuKht3bYo7WE1eBupce1yJGVdngINvpu4rJSiHqzVKezEZcXVa1wqaFmCSwaOBDkw8H6oTwTZ06
qATpL1pI/L6fyxYPgIB+mAutZFjv/UvivfyQWQ==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U2XgIEa5QGoxM/fLenUiArpL0BugkZH0VlVvw0f34k8=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JRoISXI/uV1F6eYTQU2GDUC4ZeNORzbrANEut8KfPzI=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2025-05-14T07:16:30Z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2025-05-14T07:16:30Z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95wcwfR+TcdUYvhskmpQyGYeyFVVNL62Ro1xSBdQKSI=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cZrNfVP5Ne8K3kYOVblyDSYpuQmeRa2aSxUZXElkZ14=</DigestValue>
    </Reference>
  </SignedInfo>
  <SignatureValue>Kw4h7Pg3BWYnWOX35w0ARF3sx51mWPFIW1T4gLC/LXPlMP6fStlOxVAkg6xqwrPhfOa3JcXDvX6P
5ibje0/OzJgTlO9WUSfxdEWeBaN9DpwzWVi3yUUWbABZvQooFKlUxQGxh3KWw6ZHKV+c/AuRi36C
JY4GB6VQ7oMLpuwB5ynswO7pqZrizlqsEJo1iIug5QsAuCNGUItd0vUS09jEfEkynzV98T7S0g4c
JiOGTtA1OtDAyIl4gGw1AT5VBCS8cgm2U5MTFax7BQftGgbp61eoxY8MXDRXokgmQWRHU+6cbSOB
7SOw/3OSsfD+caUXEPyMRo8d5YFBRtQWer6+FA==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U2XgIEa5QGoxM/fLenUiArpL0BugkZH0VlVvw0f34k8=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JRoISXI/uV1F6eYTQU2GDUC4ZeNORzbrANEut8KfPzI=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2025-05-14T10:54:12Z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2025-05-14T10:54:12Z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2025-05-05T03:37:55Z</cp:lastPrinted>
  <dcterms:created xsi:type="dcterms:W3CDTF">2014-09-25T08:23:57Z</dcterms:created>
  <dcterms:modified xsi:type="dcterms:W3CDTF">2025-05-14T02:51:05Z</dcterms:modified>
</cp:coreProperties>
</file>