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E24" i="27" l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<sst xmlns="http://schemas.openxmlformats.org/spreadsheetml/2006/main" count="1409" uniqueCount="616">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</sst>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I59" sqref="I59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6" t="s">
        <v>594</v>
      </c>
      <c r="B17" s="386"/>
      <c r="C17" s="386"/>
      <c r="D17" s="179" t="str">
        <f>"Từ ngày "&amp;TEXT(F24+1,"dd/mm/yyyy;@")&amp;" đến "&amp;TEXT(E24,"dd/mm/yyyy;@")</f>
        <v>Từ ngày 30/04/2025 đến 06/05/2025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30/04/2025 to 06/05/2025</v>
      </c>
      <c r="G18" s="166"/>
      <c r="H18" s="183"/>
    </row>
    <row r="19" spans="1:11" s="175" customFormat="1">
      <c r="A19" s="386" t="s">
        <v>590</v>
      </c>
      <c r="B19" s="386"/>
      <c r="C19" s="386"/>
      <c r="D19" s="345">
        <f>E24+2</f>
        <v>45785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45785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3" t="s">
        <v>531</v>
      </c>
      <c r="B22" s="414"/>
      <c r="C22" s="415" t="s">
        <v>542</v>
      </c>
      <c r="D22" s="414"/>
      <c r="E22" s="189" t="s">
        <v>543</v>
      </c>
      <c r="F22" s="190" t="s">
        <v>575</v>
      </c>
      <c r="K22" s="191"/>
    </row>
    <row r="23" spans="1:11">
      <c r="A23" s="416" t="s">
        <v>27</v>
      </c>
      <c r="B23" s="417"/>
      <c r="C23" s="418" t="s">
        <v>330</v>
      </c>
      <c r="D23" s="419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45783</v>
      </c>
      <c r="F24" s="344">
        <v>45776</v>
      </c>
      <c r="G24" s="185"/>
      <c r="K24" s="191"/>
    </row>
    <row r="25" spans="1:11">
      <c r="A25" s="387" t="s">
        <v>595</v>
      </c>
      <c r="B25" s="38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9">
        <v>1</v>
      </c>
      <c r="B27" s="39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1">
        <v>1.1000000000000001</v>
      </c>
      <c r="B29" s="392"/>
      <c r="C29" s="218" t="s">
        <v>603</v>
      </c>
      <c r="D29" s="219"/>
      <c r="E29" s="220">
        <f>F33</f>
        <v>47228829633</v>
      </c>
      <c r="F29" s="221">
        <v>46121935763</v>
      </c>
      <c r="G29" s="222"/>
      <c r="H29" s="223"/>
      <c r="I29" s="222"/>
      <c r="K29" s="191"/>
    </row>
    <row r="30" spans="1:11">
      <c r="A30" s="393">
        <v>1.2</v>
      </c>
      <c r="B30" s="394"/>
      <c r="C30" s="224" t="s">
        <v>604</v>
      </c>
      <c r="D30" s="225"/>
      <c r="E30" s="226">
        <f>F34</f>
        <v>9445.76</v>
      </c>
      <c r="F30" s="227">
        <v>9224.3799999999992</v>
      </c>
      <c r="G30" s="222"/>
      <c r="H30" s="223"/>
      <c r="I30" s="222"/>
      <c r="K30" s="191"/>
    </row>
    <row r="31" spans="1:11">
      <c r="A31" s="389">
        <v>2</v>
      </c>
      <c r="B31" s="39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1">
        <v>2.1</v>
      </c>
      <c r="B33" s="382"/>
      <c r="C33" s="218" t="s">
        <v>605</v>
      </c>
      <c r="D33" s="219"/>
      <c r="E33" s="220">
        <v>48775993787</v>
      </c>
      <c r="F33" s="221">
        <v>47228829633</v>
      </c>
      <c r="G33" s="234"/>
      <c r="H33" s="223"/>
      <c r="I33" s="222"/>
      <c r="K33" s="235"/>
    </row>
    <row r="34" spans="1:11">
      <c r="A34" s="411">
        <v>2.2000000000000002</v>
      </c>
      <c r="B34" s="412"/>
      <c r="C34" s="236" t="s">
        <v>606</v>
      </c>
      <c r="D34" s="215"/>
      <c r="E34" s="226">
        <v>9755.19</v>
      </c>
      <c r="F34" s="227">
        <v>9445.76</v>
      </c>
      <c r="G34" s="237"/>
      <c r="H34" s="223"/>
      <c r="I34" s="222"/>
    </row>
    <row r="35" spans="1:11">
      <c r="A35" s="396">
        <v>3</v>
      </c>
      <c r="B35" s="404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1547164154</v>
      </c>
      <c r="F36" s="247">
        <v>1106893870</v>
      </c>
      <c r="G36" s="248"/>
      <c r="H36" s="223"/>
      <c r="I36" s="222"/>
    </row>
    <row r="37" spans="1:11">
      <c r="A37" s="405">
        <v>3.1</v>
      </c>
      <c r="B37" s="406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1547164154</v>
      </c>
      <c r="F38" s="247">
        <v>1106893870</v>
      </c>
      <c r="G38" s="234"/>
      <c r="H38" s="223"/>
      <c r="I38" s="222"/>
    </row>
    <row r="39" spans="1:11">
      <c r="A39" s="407">
        <v>3.2</v>
      </c>
      <c r="B39" s="408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6">
        <v>4</v>
      </c>
      <c r="B41" s="397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309.43000000000029</v>
      </c>
      <c r="F42" s="263">
        <v>221.38000000000102</v>
      </c>
      <c r="G42" s="264"/>
      <c r="H42" s="223"/>
      <c r="I42" s="222"/>
    </row>
    <row r="43" spans="1:11">
      <c r="A43" s="396">
        <v>5</v>
      </c>
      <c r="B43" s="397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1">
        <v>5.0999999999999996</v>
      </c>
      <c r="B45" s="382"/>
      <c r="C45" s="273" t="s">
        <v>607</v>
      </c>
      <c r="D45" s="219"/>
      <c r="E45" s="274">
        <v>50345527229</v>
      </c>
      <c r="F45" s="275">
        <v>50345527229</v>
      </c>
      <c r="G45" s="223"/>
      <c r="H45" s="223"/>
      <c r="I45" s="222"/>
    </row>
    <row r="46" spans="1:11">
      <c r="A46" s="381">
        <v>5.2</v>
      </c>
      <c r="B46" s="382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9" t="s">
        <v>596</v>
      </c>
      <c r="B47" s="410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6">
        <v>1</v>
      </c>
      <c r="B49" s="404"/>
      <c r="C49" s="207" t="s">
        <v>559</v>
      </c>
      <c r="D49" s="288"/>
      <c r="E49" s="289">
        <f>F51</f>
        <v>5010</v>
      </c>
      <c r="F49" s="290">
        <v>5330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6">
        <v>2</v>
      </c>
      <c r="B51" s="397"/>
      <c r="C51" s="292" t="s">
        <v>561</v>
      </c>
      <c r="D51" s="293"/>
      <c r="E51" s="289">
        <v>5050</v>
      </c>
      <c r="F51" s="294">
        <v>5010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8">
        <v>3</v>
      </c>
      <c r="B53" s="399"/>
      <c r="C53" s="238" t="s">
        <v>563</v>
      </c>
      <c r="D53" s="250"/>
      <c r="E53" s="295">
        <f>(E51-E49)/E49</f>
        <v>7.9840319361277438E-3</v>
      </c>
      <c r="F53" s="296">
        <v>-6.0037523452157598E-2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8">
        <v>4</v>
      </c>
      <c r="B55" s="399"/>
      <c r="C55" s="400" t="s">
        <v>609</v>
      </c>
      <c r="D55" s="401"/>
      <c r="E55" s="298"/>
      <c r="F55" s="299"/>
      <c r="H55" s="223"/>
      <c r="I55" s="222"/>
    </row>
    <row r="56" spans="1:9">
      <c r="A56" s="300"/>
      <c r="B56" s="301"/>
      <c r="C56" s="402"/>
      <c r="D56" s="403"/>
      <c r="E56" s="216"/>
      <c r="F56" s="291"/>
      <c r="H56" s="223"/>
      <c r="I56" s="222"/>
    </row>
    <row r="57" spans="1:9">
      <c r="A57" s="381">
        <v>4.0999999999999996</v>
      </c>
      <c r="B57" s="382"/>
      <c r="C57" s="302" t="s">
        <v>610</v>
      </c>
      <c r="D57" s="303"/>
      <c r="E57" s="262">
        <f>E51-E34</f>
        <v>-4705.1900000000005</v>
      </c>
      <c r="F57" s="263">
        <v>-4435.76</v>
      </c>
      <c r="G57" s="222"/>
      <c r="H57" s="223"/>
      <c r="I57" s="222"/>
    </row>
    <row r="58" spans="1:9">
      <c r="A58" s="407">
        <v>4.2</v>
      </c>
      <c r="B58" s="408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-0.48232684345461241</v>
      </c>
      <c r="F59" s="308">
        <v>-0.46960329290602343</v>
      </c>
      <c r="G59" s="297"/>
      <c r="H59" s="223"/>
      <c r="I59" s="222"/>
    </row>
    <row r="60" spans="1:9">
      <c r="A60" s="398">
        <v>5</v>
      </c>
      <c r="B60" s="399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1">
        <v>5.0999999999999996</v>
      </c>
      <c r="B62" s="382"/>
      <c r="C62" s="273" t="s">
        <v>611</v>
      </c>
      <c r="D62" s="316"/>
      <c r="E62" s="274">
        <v>7330</v>
      </c>
      <c r="F62" s="275">
        <v>7330</v>
      </c>
      <c r="G62" s="234"/>
      <c r="H62" s="223"/>
      <c r="I62" s="222"/>
    </row>
    <row r="63" spans="1:9" ht="20.25" thickBot="1">
      <c r="A63" s="422">
        <v>5.2</v>
      </c>
      <c r="B63" s="423"/>
      <c r="C63" s="317" t="s">
        <v>612</v>
      </c>
      <c r="D63" s="318"/>
      <c r="E63" s="319">
        <v>4660</v>
      </c>
      <c r="F63" s="320">
        <v>4660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424" t="s">
        <v>613</v>
      </c>
      <c r="D65" s="424"/>
      <c r="E65" s="424"/>
      <c r="F65" s="42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421" t="s">
        <v>602</v>
      </c>
      <c r="F68" s="421"/>
    </row>
    <row r="69" spans="1:6">
      <c r="B69" s="330" t="s">
        <v>615</v>
      </c>
      <c r="D69" s="329"/>
      <c r="E69" s="420" t="s">
        <v>571</v>
      </c>
      <c r="F69" s="421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2855qF0y68rT5OJAuiy6/itV8BxMPmNtbghDdIDrK8U=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0OSYxvxnbq3XDBc19NHIooAl0D53VrZDAaPvTiRFLl8=</DigestValue>
    </Reference>
  </SignedInfo>
  <SignatureValue>mrDuPFMO7UmMvSYr3iLx95IlcDa0RU8pkuXK4vD+5oV8hRIZ9zVAmRVQ3w3sGx8rp/LfEE8LjB52
bAnjNzfNwFt4J8duQalXWE9XTRbLzuUrg1u3GYPRVnK+4LXvxO3AXSjVG8NIXy/HAGesG4HyFmxL
g+hcbr4XKpU6XQUTyLLGUDi9vMDIrZW2xiXL+cOSWwRihGqg89VfK36Aq1cRbViFUmRvQlbppQwc
QU6RzodSArRaZeox2pw+v3Yc5rWDf9ZlWdOHmt/CI4RLAC073OFdKAWqP9AJwFm02YFGV9Q2Mats
nDCUebkLc3xKkBe348JuGbAWsZENou7WEJkxBw==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U2XgIEa5QGoxM/fLenUiArpL0BugkZH0VlVvw0f34k8=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FPUQD+GJWA04XGaNK3n+Gh7uTu2YkjvP7gphm7WnEcQ=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2025-05-07T07:14:35Z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2025-05-07T07:14:35Z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gOybt/YjRRRuFEScLvpHnmPGlSnJWFEkxrmkHCwSmLM=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IhIasD8Z2t+OSbpP/avpZa/fE5aq852Pz2sIwHBQVrg=</DigestValue>
    </Reference>
  </SignedInfo>
  <SignatureValue>cfw0Al1z1qPxxKPaVU+yVhHi7o2jlVtpcfwK29Nw1tpVaZc5zOk2mJ1DP/wxf5cTepxDFyb/RW+2
xSfKri1ERA/xFqq/+f2mq6ww/KRlUAtHRY45Uhi34gezw4TOTi5SefB/fOuIDNoLE/WYSEc9oI5V
6eROPecS6hjaBYnkE4iH0JoxWhl/sSNA6ksKlR2kW0L6DZoSYIFLqgJoPK7Aj1cLXJ9gLHc/27Z7
Cvod3Jfs/82aPufag794j/xzfNaW4TKxCct5lIaLvG9fQplrxM8gab1NgefJ6unLHEPAxwdoegaV
jLsl8TwmajrPd2VSRa88JciUBCnQtm5fj+I/8g==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U2XgIEa5QGoxM/fLenUiArpL0BugkZH0VlVvw0f34k8=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FPUQD+GJWA04XGaNK3n+Gh7uTu2YkjvP7gphm7WnEcQ=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2025-05-07T11:08:00Z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2025-05-07T11:08:00Z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2025-05-05T03:37:55Z</cp:lastPrinted>
  <dcterms:created xsi:type="dcterms:W3CDTF">2014-09-25T08:23:57Z</dcterms:created>
  <dcterms:modified xsi:type="dcterms:W3CDTF">2025-05-07T02:48:30Z</dcterms:modified>
</cp:coreProperties>
</file>