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TCC ETF VNX50_24758374_BIDB500999\10. BAO CAO\BAO CAO TUAN\2025.05.12\"/>
    </mc:Choice>
  </mc:AlternateContent>
  <bookViews>
    <workbookView xWindow="0" yWindow="0" windowWidth="28800" windowHeight="12180"/>
  </bookViews>
  <sheets>
    <sheet name="PL15  MOI (2)" sheetId="9" r:id="rId1"/>
    <sheet name="PL26" sheetId="4" state="hidden" r:id="rId2"/>
    <sheet name="Sheet1" sheetId="6" state="hidden" r:id="rId3"/>
  </sheets>
  <externalReferences>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TK211" localSheetId="1" hidden="1">{"'Sheet1'!$L$16"}</definedName>
    <definedName name="_TK211" hidden="1">{"'Sheet1'!$L$16"}</definedName>
    <definedName name="A" localSheetId="0">'PL15  MOI (2)'!$B:$B</definedName>
    <definedName name="A">#REF!</definedName>
    <definedName name="AS2DocOpenMode" hidden="1">"AS2DocumentEdit"</definedName>
    <definedName name="asss" localSheetId="1" hidden="1">{"'Sheet1'!$L$16"}</definedName>
    <definedName name="asss" hidden="1">{"'Sheet1'!$L$16"}</definedName>
    <definedName name="asssss" localSheetId="1" hidden="1">{"'Sheet1'!$L$16"}</definedName>
    <definedName name="asssss" hidden="1">{"'Sheet1'!$L$16"}</definedName>
    <definedName name="_xlnm.Database" localSheetId="0">#REF!</definedName>
    <definedName name="_xlnm.Database">#REF!</definedName>
    <definedName name="Dautu" localSheetId="1" hidden="1">{"'Sheet1'!$L$16"}</definedName>
    <definedName name="Dautu" hidden="1">{"'Sheet1'!$L$16"}</definedName>
    <definedName name="ddd" localSheetId="1" hidden="1">{"'Sheet1'!$L$16"}</definedName>
    <definedName name="ddd" hidden="1">{"'Sheet1'!$L$16"}</definedName>
    <definedName name="DKCO" localSheetId="0">#REF!</definedName>
    <definedName name="DKCO">#REF!</definedName>
    <definedName name="DKNO" localSheetId="0">#REF!</definedName>
    <definedName name="DKNO">#REF!</definedName>
    <definedName name="Donvi" localSheetId="0">#REF!</definedName>
    <definedName name="Donvi">#REF!</definedName>
    <definedName name="h" localSheetId="1" hidden="1">{"'Sheet1'!$L$16"}</definedName>
    <definedName name="h" hidden="1">{"'Sheet1'!$L$16"}</definedName>
    <definedName name="hanh" localSheetId="1" hidden="1">{"'Sheet1'!$L$16"}</definedName>
    <definedName name="hanh" hidden="1">{"'Sheet1'!$L$16"}</definedName>
    <definedName name="HTML_CodePage" hidden="1">950</definedName>
    <definedName name="HTML_Control" localSheetId="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hidden="1">{"'Sheet1'!$L$16"}</definedName>
    <definedName name="LM" localSheetId="0">#REF!</definedName>
    <definedName name="LM">#REF!</definedName>
    <definedName name="LN" localSheetId="0">#REF!</definedName>
    <definedName name="LN">#REF!</definedName>
    <definedName name="LTKD" localSheetId="1" hidden="1">{"'Sheet1'!$L$16"}</definedName>
    <definedName name="LTKD" hidden="1">{"'Sheet1'!$L$16"}</definedName>
    <definedName name="NAV" localSheetId="0">'PL15  MOI (2)'!$C:$C</definedName>
    <definedName name="NAV">#REF!</definedName>
    <definedName name="Ngay" localSheetId="0">'PL15  MOI (2)'!$B:$B</definedName>
    <definedName name="Ngay">#REF!</definedName>
    <definedName name="o" localSheetId="1" hidden="1">{"'Sheet1'!$L$16"}</definedName>
    <definedName name="o" hidden="1">{"'Sheet1'!$L$16"}</definedName>
    <definedName name="_xlnm.Print_Area" localSheetId="0">'PL15  MOI (2)'!$B$1:$G$78</definedName>
    <definedName name="q" localSheetId="1" hidden="1">{"'Sheet1'!$L$16"}</definedName>
    <definedName name="q" hidden="1">{"'Sheet1'!$L$16"}</definedName>
    <definedName name="Taikhoan" localSheetId="0">#REF!</definedName>
    <definedName name="Taikhoan">#REF!</definedName>
    <definedName name="TaxTV">10%</definedName>
    <definedName name="TaxXL">5%</definedName>
    <definedName name="TH" localSheetId="1" hidden="1">{"'Sheet1'!$L$16"}</definedName>
    <definedName name="TH" hidden="1">{"'Sheet1'!$L$16"}</definedName>
    <definedName name="TK_BS" localSheetId="0">#REF!</definedName>
    <definedName name="TK_BS">#REF!</definedName>
    <definedName name="TK_PL" localSheetId="0">#REF!</definedName>
    <definedName name="TK_PL">#REF!</definedName>
    <definedName name="TK_TB" localSheetId="0">#REF!</definedName>
    <definedName name="TK_TB">#REF!</definedName>
    <definedName name="TKBS" localSheetId="0">#REF!</definedName>
    <definedName name="TKBS">#REF!</definedName>
    <definedName name="tt" localSheetId="1" hidden="1">{"'Sheet1'!$L$16"}</definedName>
    <definedName name="tt" hidden="1">{"'Sheet1'!$L$16"}</definedName>
    <definedName name="XREF_COLUMN_3" localSheetId="0" hidden="1">'[1]chi tiet TS theo so lieu ktoan'!#REF!</definedName>
    <definedName name="XREF_COLUMN_3" hidden="1">'[1]chi tiet TS theo so lieu ktoan'!#REF!</definedName>
    <definedName name="XREF_COLUMN_4" localSheetId="0" hidden="1">'[1]chi tiet TS theo so lieu ktoan'!#REF!</definedName>
    <definedName name="XREF_COLUMN_4" hidden="1">'[1]chi tiet TS theo so lieu ktoan'!#REF!</definedName>
    <definedName name="XRefColumnsCount" hidden="1">5</definedName>
    <definedName name="XRefCopy4" localSheetId="0" hidden="1">'[1]chi tiet TS theo so lieu ktoan'!#REF!</definedName>
    <definedName name="XRefCopy4" hidden="1">'[1]chi tiet TS theo so lieu ktoan'!#REF!</definedName>
    <definedName name="XRefCopy5" localSheetId="0" hidden="1">'[1]chi tiet TS theo so lieu ktoan'!#REF!</definedName>
    <definedName name="XRefCopy5" hidden="1">'[1]chi tiet TS theo so lieu ktoan'!#REF!</definedName>
    <definedName name="XRefCopyRangeCount" hidden="1">6</definedName>
    <definedName name="XRefPasteRangeCount" hidden="1">5</definedName>
    <definedName name="Ý_kiến" localSheetId="0">#REF!</definedName>
    <definedName name="Ý_kiến">#REF!</definedName>
    <definedName name="YKien" localSheetId="0">#REF!</definedName>
    <definedName name="YKien">#REF!</definedName>
    <definedName name="ZYX" localSheetId="0">#REF!</definedName>
    <definedName name="ZYX">#REF!</definedName>
    <definedName name="ZZZ" localSheetId="0">#REF!</definedName>
    <definedName name="ZZZ">#REF!</definedName>
  </definedNames>
  <calcPr calcId="162913"/>
</workbook>
</file>

<file path=xl/calcChain.xml><?xml version="1.0" encoding="utf-8"?>
<calcChain xmlns="http://schemas.openxmlformats.org/spreadsheetml/2006/main">
  <c r="F28" i="9" l="1"/>
  <c r="F37" i="9" l="1"/>
  <c r="F50" i="9" l="1"/>
  <c r="F46" i="9" l="1"/>
  <c r="F48" i="9" s="1"/>
  <c r="F51" i="9" l="1"/>
  <c r="K54" i="9" l="1"/>
  <c r="K53" i="9"/>
  <c r="L22" i="9" l="1"/>
  <c r="M26" i="9" l="1"/>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J5" i="9" l="1"/>
  <c r="M6" i="9" l="1"/>
  <c r="M5" i="9"/>
  <c r="F23" i="9" l="1"/>
  <c r="E19" i="9" s="1"/>
  <c r="I29" i="9" l="1"/>
  <c r="J14" i="9"/>
  <c r="J2" i="9" l="1"/>
  <c r="J9" i="9" l="1"/>
  <c r="M9" i="9" s="1"/>
  <c r="N9" i="9" s="1"/>
  <c r="E20" i="9"/>
  <c r="M2" i="9" l="1"/>
  <c r="M12" i="9" l="1"/>
  <c r="N2" i="9"/>
  <c r="E9" i="6"/>
  <c r="E8" i="6"/>
  <c r="E7" i="6"/>
  <c r="E6" i="6"/>
  <c r="E5" i="6"/>
  <c r="A4" i="6"/>
  <c r="A5" i="6" s="1"/>
  <c r="A7" i="6" s="1"/>
  <c r="A8" i="6" s="1"/>
  <c r="A9" i="6" s="1"/>
  <c r="D14" i="4"/>
  <c r="D13" i="4"/>
  <c r="D12" i="4"/>
  <c r="D11" i="4"/>
  <c r="D10" i="4"/>
  <c r="D9" i="4"/>
  <c r="A7" i="4"/>
  <c r="D15" i="4"/>
  <c r="A6" i="4"/>
  <c r="D23" i="4"/>
  <c r="D26" i="4"/>
  <c r="D22" i="4"/>
  <c r="D24" i="4"/>
  <c r="D25" i="4"/>
  <c r="D21" i="4"/>
  <c r="D19" i="4"/>
  <c r="D20" i="4"/>
  <c r="E20" i="4"/>
  <c r="E26" i="4"/>
  <c r="E19" i="4"/>
  <c r="E25" i="4"/>
  <c r="E23" i="4"/>
  <c r="E22" i="4"/>
  <c r="E24" i="4"/>
  <c r="E21" i="4"/>
  <c r="N6" i="9" l="1"/>
  <c r="M4" i="9"/>
  <c r="M3" i="9"/>
  <c r="N3" i="9" s="1"/>
  <c r="M7" i="9"/>
  <c r="M10" i="9"/>
  <c r="N10" i="9" s="1"/>
  <c r="E17" i="9" l="1"/>
  <c r="N5" i="9"/>
  <c r="E18" i="9" s="1"/>
  <c r="M16" i="9"/>
  <c r="M14" i="9"/>
  <c r="N14" i="9" s="1"/>
  <c r="M15" i="9"/>
  <c r="N15" i="9" s="1"/>
</calcChain>
</file>

<file path=xl/sharedStrings.xml><?xml version="1.0" encoding="utf-8"?>
<sst xmlns="http://schemas.openxmlformats.org/spreadsheetml/2006/main" count="155" uniqueCount="135">
  <si>
    <t>STT</t>
  </si>
  <si>
    <t>I</t>
  </si>
  <si>
    <t>II</t>
  </si>
  <si>
    <t>III</t>
  </si>
  <si>
    <t>Ngân hàng TNHH MTV Standard Chartered (Việt Nam)</t>
  </si>
  <si>
    <t>Bà Lê Sỹ Hoàng</t>
  </si>
  <si>
    <t>Trưởng phòng Nghiệp vụ Chứng khoán</t>
  </si>
  <si>
    <t>Tổng giám đốc</t>
  </si>
  <si>
    <t>Công ty Cổ phần Quản lý Quỹ đầu tư Việt Nam</t>
  </si>
  <si>
    <t>Trần Thanh Tân</t>
  </si>
  <si>
    <t>IV</t>
  </si>
  <si>
    <t>III.2</t>
  </si>
  <si>
    <t>III.1</t>
  </si>
  <si>
    <t>II.2</t>
  </si>
  <si>
    <t>II.1</t>
  </si>
  <si>
    <t>NỘI DUNG</t>
  </si>
  <si>
    <t>Kỳ báo cáo</t>
  </si>
  <si>
    <t>Tên Công ty quản lý quỹ</t>
  </si>
  <si>
    <t>Fund management company name</t>
  </si>
  <si>
    <t xml:space="preserve">Tên Ngân  hàng giám sát
</t>
  </si>
  <si>
    <t>Supervisory Bank name</t>
  </si>
  <si>
    <t>Tên Quỹ</t>
  </si>
  <si>
    <t>Fund name</t>
  </si>
  <si>
    <t>Reporting Date:</t>
  </si>
  <si>
    <t>(Ban hành kèm theo Thông tư 183/2011/TT-BTC ngày 16 tháng 12 năm 2011 hướng dẫn về việc thành lập và quản lý quỹ mở)
(Issued in association with Circular 183/2011/TT-BTC guiding establishment and management of the Open-Ended Fund)</t>
  </si>
  <si>
    <r>
      <t xml:space="preserve">Phụ lục 26. Mẫu báo cáo thay đổi giá trị tài sản ròng, giao dịch chứng chỉ quỹ
</t>
    </r>
    <r>
      <rPr>
        <i/>
        <sz val="12"/>
        <color indexed="8"/>
        <rFont val="Times New Roman"/>
        <family val="1"/>
      </rPr>
      <t>Appendix 26. Report on change of Net Asset Value, trading of Fund Certificate</t>
    </r>
  </si>
  <si>
    <t>BÁO CÁO THAY ĐỔI GIÁ TRỊ TÀI SẢN RÒNG, GIAO DỊCH CHỨNG CHỈ QŨY
REPORT ON CHANGE OF NET ASSET VALUE, TRADING OF FUND CERTIFICATE</t>
  </si>
  <si>
    <t>KỲ BÁO CÁO / REPORTING PERIOD
09/10/2013</t>
  </si>
  <si>
    <r>
      <t xml:space="preserve">Giá trị tài sản ròng của Quỹ (NAV) đầu kỳ
</t>
    </r>
    <r>
      <rPr>
        <i/>
        <sz val="11"/>
        <color indexed="8"/>
        <rFont val="Times New Roman"/>
        <family val="1"/>
      </rPr>
      <t>Net Asset Value of the Fund (NAV) at beginning of period</t>
    </r>
  </si>
  <si>
    <r>
      <t xml:space="preserve">Thay đổi NAV so với kỳ trước (=II.1 + II.2)
</t>
    </r>
    <r>
      <rPr>
        <i/>
        <sz val="11"/>
        <color indexed="8"/>
        <rFont val="Times New Roman"/>
        <family val="1"/>
      </rPr>
      <t>Change of NAV compared to previous period (= II.1 + II.2)</t>
    </r>
    <r>
      <rPr>
        <b/>
        <sz val="11"/>
        <color indexed="8"/>
        <rFont val="Times New Roman"/>
        <family val="1"/>
      </rPr>
      <t xml:space="preserve">
</t>
    </r>
    <r>
      <rPr>
        <b/>
        <i/>
        <sz val="11"/>
        <color indexed="8"/>
        <rFont val="Times New Roman"/>
        <family val="1"/>
      </rPr>
      <t xml:space="preserve">Trong đó:
</t>
    </r>
    <r>
      <rPr>
        <i/>
        <sz val="11"/>
        <color indexed="8"/>
        <rFont val="Times New Roman"/>
        <family val="1"/>
      </rPr>
      <t>Including:</t>
    </r>
  </si>
  <si>
    <t>Thay đổi NAV do biến động thị trường và hoạt động giao dịch của quỹ trong kỳ
Change of NAV due to market volatility and trading activity of the Fund during the period</t>
  </si>
  <si>
    <t>Thay đổi NAV do phân chia lợi nhuận cho nhà đầu tư trong kỳ
Change of NAV due to dividend distribution to investors during the period</t>
  </si>
  <si>
    <r>
      <t xml:space="preserve">Thay đổi NAV do mua lại, phát hành thêm chứng chỉ quỹ (= III.1 - III.2)
</t>
    </r>
    <r>
      <rPr>
        <i/>
        <sz val="11"/>
        <color indexed="8"/>
        <rFont val="Times New Roman"/>
        <family val="1"/>
      </rPr>
      <t>Change of NAV due to redemption, subscription of Fund Certificate</t>
    </r>
  </si>
  <si>
    <t>Khoản thu từ việc phát hành bổ sung chứng chỉ quỹ
Amount received from subscription of Fund Certificate</t>
  </si>
  <si>
    <r>
      <t xml:space="preserve">Giá trị tài sản ròng của Quỹ cuối kỳ ( = I + II + III)
</t>
    </r>
    <r>
      <rPr>
        <i/>
        <sz val="11"/>
        <color indexed="8"/>
        <rFont val="Times New Roman"/>
        <family val="1"/>
      </rPr>
      <t>Net Asset Value of the Fund at ending of period 
(= I + II + III)</t>
    </r>
  </si>
  <si>
    <t>Ghi chú / Notes:</t>
  </si>
  <si>
    <t>Khoản thanh toán từ việc mua lại chứng chỉ quỹ
Amount paid due to redemption of Fund Certificate</t>
  </si>
  <si>
    <t xml:space="preserve">KỲ TRƯỚC / PREVIOUS PERIOD (*)
</t>
  </si>
  <si>
    <t>(*): Do đây là kỳ định giá đầu tiên của Quỹ nên các thông tin này không có
       As this is the first fund valuation date, hence, these information is not available</t>
  </si>
  <si>
    <t>From 08 October 2013 to 09 October 2013</t>
  </si>
  <si>
    <t>KỲ NAV</t>
  </si>
  <si>
    <t>NAV</t>
  </si>
  <si>
    <t>NAV PER UNIT</t>
  </si>
  <si>
    <t>SO LUONG CCQ</t>
  </si>
  <si>
    <t>Change</t>
  </si>
  <si>
    <t>Ngày trade</t>
  </si>
  <si>
    <t>THÔNG TIN VỀ NĐT NƯỚC NGOÀI</t>
  </si>
  <si>
    <t>Số lượng đơn vị quỹ/ 
Number of fund unit</t>
  </si>
  <si>
    <t>Tổng giá trị tại ngày giao dịch/
Total value on dealing date</t>
  </si>
  <si>
    <t>STT
NO</t>
  </si>
  <si>
    <t>CHỈ TIÊU
CRITERIA</t>
  </si>
  <si>
    <t xml:space="preserve">KỲ BÁO CÁO
THIS PERIOD </t>
  </si>
  <si>
    <t>Thay đổi NAV do phân chia lợi nhuận cho nhà đầu tư trong kỳ
Change of NAV due to profit distribution to investors during the period</t>
  </si>
  <si>
    <t>Đại diện có thẩm quyền của Ngân hàng giám sát</t>
  </si>
  <si>
    <t>Authorised Representative of Supervisory Bank</t>
  </si>
  <si>
    <t>Authorised Representative of Fund Management Company</t>
  </si>
  <si>
    <t>Giá trị cao nhất (VND)/ Highest Value (VND)</t>
  </si>
  <si>
    <t>Giá trị thấp nhất (VND)/ Lowest Value (VND)</t>
  </si>
  <si>
    <t>Chênh lệch tuyệt đối (VND)/ Absolute difference (VND)</t>
  </si>
  <si>
    <t>Chênh lệch tương đối (mức độ chiết khấu (-)/thặng dư (+))/ Relative differnce (discount(-)/ premium(+))</t>
  </si>
  <si>
    <t>của quỹ/ per Fund</t>
  </si>
  <si>
    <t>của một lô chứng chỉ quỹ/ per lot of Fund Certificate</t>
  </si>
  <si>
    <t>của một chứng chỉ quỹ/ per Fund Certificate</t>
  </si>
  <si>
    <t>Đơn vị tính: VND
Unit: VND</t>
  </si>
  <si>
    <t xml:space="preserve">          Ngân hàng TMCP Đầu tư và Phát triển Việt Nam - Chi nhánh Hà Thành</t>
  </si>
  <si>
    <t>FUESSV50</t>
  </si>
  <si>
    <t>Số</t>
  </si>
  <si>
    <t>Eng</t>
  </si>
  <si>
    <t>Kỳ trước</t>
  </si>
  <si>
    <t>Ngày</t>
  </si>
  <si>
    <t>Tháng</t>
  </si>
  <si>
    <t>Năm</t>
  </si>
  <si>
    <t>Ngày báo cáo kỳ trước</t>
  </si>
  <si>
    <t>Ngày báo cáo kỳ này</t>
  </si>
  <si>
    <t>CCQ đầu kỳ</t>
  </si>
  <si>
    <t>CCQ cuối kỳ</t>
  </si>
  <si>
    <t>Thay đổi GTTSR do mua lại, phát hành thêm Chứng chỉ Quỹ
Change of NAV due to subcription, redemption during the period</t>
  </si>
  <si>
    <t>Tong gtri hoan doi trong ky</t>
  </si>
  <si>
    <t>Đại diện được ủy quyền công bố thông tin của Công ty Quản lý Quỹ</t>
  </si>
  <si>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</si>
  <si>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</si>
  <si>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</si>
  <si>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</si>
  <si>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Kính gửi:</t>
  </si>
  <si>
    <t>Ủy ban Chứng khoán Nhà Nước</t>
  </si>
  <si>
    <t xml:space="preserve">Sở Giao dịch Chứng khoán TP.HCM         </t>
  </si>
  <si>
    <t>To:</t>
  </si>
  <si>
    <t>State  Securities Commision of Vietnam</t>
  </si>
  <si>
    <t>Ho Chi Minh city Stock Exchange</t>
  </si>
  <si>
    <t xml:space="preserve">(Reporting period)      </t>
  </si>
  <si>
    <t>Ngày lập báo cáo</t>
  </si>
  <si>
    <t xml:space="preserve">(Reporting date)      </t>
  </si>
  <si>
    <t>Thay đổi do các hoạt động liên quan đến đầu tư của Quỹ trong kỳ
Changes of NAV due to the fund's investment during the period</t>
  </si>
  <si>
    <t>Thay đổi giá trị tài sản ròng Quỹ trong kỳ, trong đó:
Change of NAV  during perdiod, in Which:</t>
  </si>
  <si>
    <r>
      <rPr>
        <b/>
        <sz val="12"/>
        <rFont val="Times New Roman"/>
        <family val="1"/>
      </rPr>
      <t xml:space="preserve">Tên Công ty quản lý quỹ: </t>
    </r>
    <r>
      <rPr>
        <sz val="12"/>
        <rFont val="Times New Roman"/>
        <family val="1"/>
      </rPr>
      <t xml:space="preserve">
Management Fund Company name:</t>
    </r>
  </si>
  <si>
    <r>
      <rPr>
        <b/>
        <sz val="11"/>
        <rFont val="Times New Roman"/>
        <family val="1"/>
      </rPr>
      <t>Tên Ngân  hàng giám sát:</t>
    </r>
    <r>
      <rPr>
        <sz val="11"/>
        <rFont val="Times New Roman"/>
        <family val="1"/>
      </rPr>
      <t xml:space="preserve">
Supervising bank: </t>
    </r>
  </si>
  <si>
    <r>
      <rPr>
        <b/>
        <sz val="11"/>
        <rFont val="Times New Roman"/>
        <family val="1"/>
      </rPr>
      <t>Ngân Hàng TMCP Đầu tư và Phát triển Việt Nam - Chi nhánh Hà Thành</t>
    </r>
    <r>
      <rPr>
        <sz val="11"/>
        <rFont val="Times New Roman"/>
        <family val="1"/>
      </rPr>
      <t xml:space="preserve">
Bank for Investment and Development of Vietnam JSC - Hathanh Branch</t>
    </r>
  </si>
  <si>
    <r>
      <rPr>
        <b/>
        <sz val="12"/>
        <rFont val="Times New Roman"/>
        <family val="1"/>
      </rPr>
      <t>Tên Quỹ:</t>
    </r>
    <r>
      <rPr>
        <sz val="12"/>
        <rFont val="Times New Roman"/>
        <family val="1"/>
      </rPr>
      <t xml:space="preserve">
Fund name: </t>
    </r>
  </si>
  <si>
    <r>
      <rPr>
        <b/>
        <sz val="12"/>
        <rFont val="Times New Roman"/>
        <family val="1"/>
      </rPr>
      <t xml:space="preserve">Mã chứng khoán
</t>
    </r>
    <r>
      <rPr>
        <sz val="12"/>
        <rFont val="Times New Roman"/>
        <family val="1"/>
      </rPr>
      <t>Securities symbol</t>
    </r>
  </si>
  <si>
    <t xml:space="preserve">Kỳ báo cáo
          </t>
  </si>
  <si>
    <r>
      <rPr>
        <b/>
        <sz val="10"/>
        <rFont val="Times New Roman"/>
        <family val="1"/>
      </rPr>
      <t>Giá trị tài sản ròng</t>
    </r>
    <r>
      <rPr>
        <sz val="10"/>
        <rFont val="Times New Roman"/>
        <family val="1"/>
      </rPr>
      <t xml:space="preserve">
Net Assest Value</t>
    </r>
  </si>
  <si>
    <r>
      <rPr>
        <b/>
        <sz val="10"/>
        <rFont val="Times New Roman"/>
        <family val="1"/>
      </rPr>
      <t xml:space="preserve">Giá trị tài sản ròng  (NAV) đầu kỳ </t>
    </r>
    <r>
      <rPr>
        <sz val="10"/>
        <rFont val="Times New Roman"/>
        <family val="1"/>
      </rPr>
      <t xml:space="preserve">
Net Asset Value (NAV) at the beginning of period</t>
    </r>
  </si>
  <si>
    <r>
      <rPr>
        <b/>
        <sz val="10"/>
        <rFont val="Times New Roman"/>
        <family val="1"/>
      </rPr>
      <t>Giá trị tài sản ròng (NAV) cuối kỳ</t>
    </r>
    <r>
      <rPr>
        <sz val="10"/>
        <rFont val="Times New Roman"/>
        <family val="1"/>
      </rPr>
      <t xml:space="preserve">
Net Asset Value (NAV) at the end of period</t>
    </r>
  </si>
  <si>
    <r>
      <rPr>
        <b/>
        <sz val="10"/>
        <rFont val="Times New Roman"/>
        <family val="1"/>
      </rPr>
      <t>Thay đổi giá trị tài sản ròng trên một chứng chỉ Quỹ trong kỳ</t>
    </r>
    <r>
      <rPr>
        <sz val="10"/>
        <rFont val="Times New Roman"/>
        <family val="1"/>
      </rPr>
      <t xml:space="preserve">
Change of NAV per Fund Certificate during perdiod</t>
    </r>
  </si>
  <si>
    <r>
      <rPr>
        <b/>
        <sz val="10"/>
        <rFont val="Times New Roman"/>
        <family val="1"/>
      </rPr>
      <t>Giá trị tài sản ròng cao nhất/thấp nhất trong vòng 52 tuần gần nhất</t>
    </r>
    <r>
      <rPr>
        <sz val="10"/>
        <rFont val="Times New Roman"/>
        <family val="1"/>
      </rPr>
      <t xml:space="preserve">
Highest/Lowest NAV within latest 52 weeks</t>
    </r>
  </si>
  <si>
    <r>
      <rPr>
        <b/>
        <sz val="10"/>
        <rFont val="Times New Roman"/>
        <family val="1"/>
      </rPr>
      <t>Giá trị thị trường (giá đóng cửa cuối phiên giao dịch trong ngày báo cáo) của một chứng chỉ Quỹ</t>
    </r>
    <r>
      <rPr>
        <sz val="10"/>
        <rFont val="Times New Roman"/>
        <family val="1"/>
      </rPr>
      <t xml:space="preserve">
Market value of a Fund Certificate (closing price of the last trading session of the reporting date) </t>
    </r>
  </si>
  <si>
    <r>
      <rPr>
        <b/>
        <sz val="10"/>
        <rFont val="Times New Roman"/>
        <family val="1"/>
      </rPr>
      <t>Giá trị đầu kỳ</t>
    </r>
    <r>
      <rPr>
        <sz val="10"/>
        <rFont val="Times New Roman"/>
        <family val="1"/>
      </rPr>
      <t xml:space="preserve">
Beginning perriod Value</t>
    </r>
  </si>
  <si>
    <r>
      <rPr>
        <b/>
        <sz val="10"/>
        <rFont val="Times New Roman"/>
        <family val="1"/>
      </rPr>
      <t>Giá trị cuối kỳ</t>
    </r>
    <r>
      <rPr>
        <sz val="10"/>
        <rFont val="Times New Roman"/>
        <family val="1"/>
      </rPr>
      <t xml:space="preserve">
Ending period Value</t>
    </r>
  </si>
  <si>
    <r>
      <rPr>
        <b/>
        <sz val="10"/>
        <rFont val="Times New Roman"/>
        <family val="1"/>
      </rPr>
      <t>Thay đổi giá trị thị trường trong kỳ so với kỳ trước</t>
    </r>
    <r>
      <rPr>
        <sz val="10"/>
        <rFont val="Times New Roman"/>
        <family val="1"/>
      </rPr>
      <t xml:space="preserve">
Change of market value in the period in comparision to the last period</t>
    </r>
  </si>
  <si>
    <r>
      <rPr>
        <b/>
        <sz val="10"/>
        <rFont val="Times New Roman"/>
        <family val="1"/>
      </rPr>
      <t>Chênh lệch giữa giá thị trường của chứng chỉ Quỹ và giá trị tài sản ròng trên một chứng chỉ Quỹ</t>
    </r>
    <r>
      <rPr>
        <sz val="10"/>
        <rFont val="Times New Roman"/>
        <family val="1"/>
      </rPr>
      <t xml:space="preserve">
Difference  between Market Value per Fund Certificate and NAV per Fund Certificate</t>
    </r>
  </si>
  <si>
    <r>
      <rPr>
        <b/>
        <sz val="10"/>
        <rFont val="Times New Roman"/>
        <family val="1"/>
      </rPr>
      <t>Giá trị thị trường cao nhất/thấp nhất trong vòng 52 tuần gần nhất</t>
    </r>
    <r>
      <rPr>
        <sz val="10"/>
        <rFont val="Times New Roman"/>
        <family val="1"/>
      </rPr>
      <t xml:space="preserve">
Highest/lowest Market Value within latest 52 weeks</t>
    </r>
  </si>
  <si>
    <r>
      <t xml:space="preserve">Tỷ lệ sở hữu nước ngoài (không áp dụng với quỹ niêm yết)
</t>
    </r>
    <r>
      <rPr>
        <sz val="10"/>
        <rFont val="Times New Roman"/>
        <family val="1"/>
      </rPr>
      <t>Foreign investors' ownership ratio (not applicable for listed fund)</t>
    </r>
  </si>
  <si>
    <t xml:space="preserve">          Phó Giám đốc phòng GD&amp;DV Chứng Khoán</t>
  </si>
  <si>
    <t>SỐ LÔ</t>
  </si>
  <si>
    <t>NAV/LÔ</t>
  </si>
  <si>
    <t>NAV/CCQ</t>
  </si>
  <si>
    <t>MARKET MAX</t>
  </si>
  <si>
    <t>MARKET MIN'</t>
  </si>
  <si>
    <t xml:space="preserve">          Vũ Minh Hồng</t>
  </si>
  <si>
    <t>Số lượng Chứng chỉ quỹ/Number of  fund certificates</t>
  </si>
  <si>
    <t>Tổng giá trị/Total value of  Fund Certificates</t>
  </si>
  <si>
    <t>Tỷ lệ sở hữu/Foreign investors' ownership ratio</t>
  </si>
  <si>
    <r>
      <t xml:space="preserve">Công ty Cổ phần Quản lý Quỹ Kỹ Thương
</t>
    </r>
    <r>
      <rPr>
        <sz val="12"/>
        <rFont val="Times New Roman"/>
        <family val="1"/>
      </rPr>
      <t>Techcom Capital Joint Stock Company</t>
    </r>
  </si>
  <si>
    <t>Lê Quang Hưng</t>
  </si>
  <si>
    <t>Giám đốc cao cấp Phân tích đầu tư/ Head of Investment Analysis</t>
  </si>
  <si>
    <t>Theo thư Ủy quyền số 011204/23/UQ-CTHĐQT-TCC hiệu lực ngày 17/04/2023 được ký bởi Ông Nguyễn Xuân Minh - Người đại diện theo pháp luật của Công ty cổ phần Quản lý Quỹ Kỹ thương.</t>
  </si>
  <si>
    <t>According to Letter of Attorney No. 011204/23/UQ-CTHĐQT-TCC effective from 17 April 2023 signed by Mr. Nguyen Xuan Minh - The Legal Representative of Techcom Capital Joint Stock Company.</t>
  </si>
  <si>
    <t>Phí Tuấn Thành</t>
  </si>
  <si>
    <t>Tổng Giám đốc/ Chief Executive Oficer</t>
  </si>
  <si>
    <t>Theo thư Ủy quyền số 020703/23/UQ-CTHĐQT-TCC hiệu lực ngày 07/03/2023 được ký bởi Ông Nguyễn Xuân Minh - Người đại diện theo pháp luật của Công ty cổ phần Quản lý Quỹ Kỹ thương</t>
  </si>
  <si>
    <t>According to Letter of Attorney No. 020703/23/UQ-CTHĐQT-TCC effective from 07 March 2023 signed by Mr. Nguyen Xuan Minh - The Legal Representative of Techcom Capital Joint Stock Company.</t>
  </si>
  <si>
    <t>Công ty Cổ phần Quản lý Quỹ Kỹ Thương</t>
  </si>
  <si>
    <t>FUETCC50</t>
  </si>
  <si>
    <t xml:space="preserve">KỲ TRƯỚC
LAST PERIOD </t>
  </si>
  <si>
    <r>
      <t xml:space="preserve">QUỸ ETF TECHCOM CAPITAL VNX50 
</t>
    </r>
    <r>
      <rPr>
        <sz val="12"/>
        <rFont val="Times New Roman"/>
        <family val="1"/>
      </rPr>
      <t>TECHCOM CAPITAL VNX50 ETF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</si>
</sst>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2">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quot;\&quot;#,##0;[Red]&quot;\&quot;&quot;\&quot;\-#,##0"/>
    <numFmt numFmtId="169" formatCode="&quot;\&quot;#,##0.00;[Red]&quot;\&quot;\-#,##0.00"/>
    <numFmt numFmtId="170" formatCode="0.0"/>
    <numFmt numFmtId="171" formatCode="&quot;\&quot;#,##0;[Red]&quot;\&quot;\-#,##0"/>
    <numFmt numFmtId="172" formatCode="#,##0;[Red]&quot;-&quot;#,##0"/>
    <numFmt numFmtId="173" formatCode="0.000"/>
    <numFmt numFmtId="174" formatCode="#,##0.00;[Red]&quot;-&quot;#,##0.00"/>
    <numFmt numFmtId="175" formatCode="mmm"/>
    <numFmt numFmtId="176" formatCode="#,##0;\(#,##0\)"/>
    <numFmt numFmtId="177" formatCode="_(* #.##0_);_(* \(#.##0\);_(* &quot;-&quot;_);_(@_)"/>
    <numFmt numFmtId="178" formatCode="_ &quot;R&quot;\ * #,##0_ ;_ &quot;R&quot;\ * \-#,##0_ ;_ &quot;R&quot;\ * &quot;-&quot;_ ;_ @_ "/>
    <numFmt numFmtId="179" formatCode="\$#&quot;,&quot;##0\ ;\(\$#&quot;,&quot;##0\)"/>
    <numFmt numFmtId="180" formatCode="\t0.00%"/>
    <numFmt numFmtId="181" formatCode="_-* #,##0\ _D_M_-;\-* #,##0\ _D_M_-;_-* &quot;-&quot;\ _D_M_-;_-@_-"/>
    <numFmt numFmtId="182" formatCode="_-* #,##0.00\ _D_M_-;\-* #,##0.00\ _D_M_-;_-* &quot;-&quot;??\ _D_M_-;_-@_-"/>
    <numFmt numFmtId="183" formatCode="\t#\ ??/??"/>
    <numFmt numFmtId="184" formatCode="_-[$€-2]* #,##0.00_-;\-[$€-2]* #,##0.00_-;_-[$€-2]* &quot;-&quot;??_-"/>
    <numFmt numFmtId="185" formatCode="#,##0\ "/>
    <numFmt numFmtId="186" formatCode="#."/>
    <numFmt numFmtId="187" formatCode="#,###"/>
    <numFmt numFmtId="188" formatCode="_-&quot;$&quot;* #,##0_-;\-&quot;$&quot;* #,##0_-;_-&quot;$&quot;* &quot;-&quot;_-;_-@_-"/>
    <numFmt numFmtId="189" formatCode="_-&quot;$&quot;* #,##0.00_-;\-&quot;$&quot;* #,##0.00_-;_-&quot;$&quot;* &quot;-&quot;??_-;_-@_-"/>
    <numFmt numFmtId="190" formatCode="#,##0\ &quot;F&quot;;[Red]\-#,##0\ &quot;F&quot;"/>
    <numFmt numFmtId="191" formatCode="#,##0.000;[Red]#,##0.000"/>
    <numFmt numFmtId="192" formatCode="0.00_)"/>
    <numFmt numFmtId="193" formatCode="#,##0.0;[Red]#,##0.0"/>
    <numFmt numFmtId="194" formatCode="0.000%"/>
    <numFmt numFmtId="195" formatCode="0%_);\(0%\)"/>
    <numFmt numFmtId="196" formatCode="d"/>
    <numFmt numFmtId="197" formatCode="#"/>
    <numFmt numFmtId="198" formatCode="&quot;¡Ì&quot;#,##0;[Red]\-&quot;¡Ì&quot;#,##0"/>
    <numFmt numFmtId="199" formatCode="#,##0.00\ &quot;F&quot;;[Red]\-#,##0.00\ &quot;F&quot;"/>
    <numFmt numFmtId="200" formatCode="_-* #,##0\ &quot;F&quot;_-;\-* #,##0\ &quot;F&quot;_-;_-* &quot;-&quot;\ &quot;F&quot;_-;_-@_-"/>
    <numFmt numFmtId="201" formatCode="#,##0.00\ &quot;F&quot;;\-#,##0.00\ &quot;F&quot;"/>
    <numFmt numFmtId="202" formatCode="_-* #,##0\ &quot;DM&quot;_-;\-* #,##0\ &quot;DM&quot;_-;_-* &quot;-&quot;\ &quot;DM&quot;_-;_-@_-"/>
    <numFmt numFmtId="203" formatCode="_-* #,##0.00\ &quot;DM&quot;_-;\-* #,##0.00\ &quot;DM&quot;_-;_-* &quot;-&quot;??\ &quot;DM&quot;_-;_-@_-"/>
    <numFmt numFmtId="204" formatCode="_ * #,##0.00_ ;_ * \-#,##0.00_ ;_ * &quot;-&quot;??_ ;_ @_ "/>
    <numFmt numFmtId="205" formatCode="_ * #,##0_ ;_ * \-#,##0_ ;_ * &quot;-&quot;_ ;_ @_ "/>
    <numFmt numFmtId="206" formatCode="#,##0\ &quot;$&quot;_);[Red]\(#,##0\ &quot;$&quot;\)"/>
    <numFmt numFmtId="207" formatCode="[$-1010000]d/m/yyyy;@"/>
    <numFmt numFmtId="208" formatCode="[$-F800]dddd\,\ mmmm\ dd\,\ yyyy"/>
    <numFmt numFmtId="209" formatCode="[$-14809]dddd\,\ d\ mmmm\ yyyy;@"/>
    <numFmt numFmtId="210" formatCode="_(* #,##0.00000_);_(* \(#,##0.00000\);_(* &quot;-&quot;??_);_(@_)"/>
  </numFmts>
  <fonts count="114">
    <font>
      <sz val="11"/>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2"/>
      <color indexed="8"/>
      <name val="Times New Roman"/>
      <family val="1"/>
    </font>
    <font>
      <sz val="11"/>
      <color indexed="8"/>
      <name val="Times New Roman"/>
      <family val="1"/>
    </font>
    <font>
      <i/>
      <sz val="12"/>
      <color indexed="8"/>
      <name val="Times New Roman"/>
      <family val="1"/>
    </font>
    <font>
      <b/>
      <sz val="15"/>
      <color indexed="8"/>
      <name val="Times New Roman"/>
      <family val="1"/>
    </font>
    <font>
      <b/>
      <sz val="20"/>
      <color indexed="8"/>
      <name val="Times New Roman"/>
      <family val="1"/>
    </font>
    <font>
      <b/>
      <sz val="12"/>
      <color indexed="8"/>
      <name val="Times New Roman"/>
      <family val="1"/>
    </font>
    <font>
      <b/>
      <sz val="11"/>
      <color indexed="8"/>
      <name val="Times New Roman"/>
      <family val="1"/>
    </font>
    <font>
      <b/>
      <i/>
      <sz val="11"/>
      <color indexed="8"/>
      <name val="Times New Roman"/>
      <family val="1"/>
    </font>
    <font>
      <i/>
      <sz val="11"/>
      <color indexed="8"/>
      <name val="Times New Roman"/>
      <family val="1"/>
    </font>
    <font>
      <sz val="12"/>
      <name val=".VnTime"/>
      <family val="2"/>
    </font>
    <font>
      <b/>
      <sz val="10"/>
      <name val="Times New Roman"/>
      <family val="1"/>
    </font>
    <font>
      <sz val="10"/>
      <name val="Times New Roman"/>
      <family val="1"/>
    </font>
    <font>
      <b/>
      <sz val="12"/>
      <name val="Times New Roman"/>
      <family val="1"/>
    </font>
    <font>
      <sz val="12"/>
      <name val="Times New Roman"/>
      <family val="1"/>
    </font>
    <font>
      <sz val="10"/>
      <name val="Arial"/>
      <family val="2"/>
    </font>
    <font>
      <sz val="10"/>
      <name val="?? ??"/>
      <family val="1"/>
      <charset val="136"/>
    </font>
    <font>
      <sz val="14"/>
      <name val="??"/>
      <family val="3"/>
      <charset val="129"/>
    </font>
    <font>
      <sz val="9"/>
      <name val="Arial"/>
      <family val="2"/>
    </font>
    <font>
      <sz val="11"/>
      <name val="??"/>
      <family val="3"/>
      <charset val="129"/>
    </font>
    <font>
      <sz val="12"/>
      <name val="Courier"/>
      <family val="3"/>
    </font>
    <font>
      <sz val="10"/>
      <color indexed="8"/>
      <name val="Arial"/>
      <family val="2"/>
    </font>
    <font>
      <sz val="10"/>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16"/>
      <name val="AngsanaUPC"/>
      <family val="3"/>
    </font>
    <font>
      <sz val="22"/>
      <name val="ＭＳ 明朝"/>
      <family val="1"/>
      <charset val="128"/>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name val=" "/>
      <family val="1"/>
      <charset val="136"/>
    </font>
    <font>
      <b/>
      <sz val="11"/>
      <name val="Times New Roman"/>
      <family val="1"/>
    </font>
    <font>
      <i/>
      <sz val="12"/>
      <name val="Times New Roman"/>
      <family val="1"/>
    </font>
    <font>
      <sz val="11"/>
      <color theme="1"/>
      <name val="Calibri"/>
      <family val="2"/>
      <scheme val="minor"/>
    </font>
    <font>
      <sz val="11"/>
      <color theme="1"/>
      <name val="Times New Roman"/>
      <family val="1"/>
    </font>
    <font>
      <sz val="12"/>
      <color theme="1"/>
      <name val="Times New Roman"/>
      <family val="1"/>
    </font>
    <font>
      <b/>
      <sz val="12"/>
      <color rgb="FFFF0000"/>
      <name val="Times New Roman"/>
      <family val="1"/>
    </font>
    <font>
      <b/>
      <sz val="11"/>
      <color rgb="FFFF0000"/>
      <name val="Times New Roman"/>
      <family val="1"/>
    </font>
    <font>
      <i/>
      <sz val="11"/>
      <name val="Times New Roman"/>
      <family val="1"/>
    </font>
    <font>
      <b/>
      <i/>
      <sz val="12"/>
      <name val="Times New Roman"/>
      <family val="1"/>
    </font>
    <font>
      <b/>
      <i/>
      <sz val="9"/>
      <name val="Times New Roman"/>
      <family val="1"/>
    </font>
    <font>
      <i/>
      <sz val="9"/>
      <name val="Times New Roman"/>
      <family val="1"/>
    </font>
    <font>
      <i/>
      <sz val="10"/>
      <name val="Times New Roman"/>
      <family val="1"/>
    </font>
    <font>
      <sz val="10"/>
      <color rgb="FFFF000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20"/>
      <color rgb="FFFF0000"/>
      <name val="Times New Roman"/>
      <family val="1"/>
    </font>
    <font>
      <sz val="10"/>
      <color theme="1"/>
      <name val="Times New Roman"/>
      <family val="1"/>
    </font>
    <font>
      <b/>
      <sz val="13"/>
      <name val="Times New Roman"/>
      <family val="1"/>
    </font>
    <font>
      <sz val="13"/>
      <name val="Times New Roman"/>
      <family val="1"/>
    </font>
    <font>
      <b/>
      <sz val="13"/>
      <color rgb="FFFF0000"/>
      <name val="Arial"/>
      <family val="2"/>
    </font>
    <font>
      <b/>
      <sz val="13"/>
      <color theme="1"/>
      <name val="Times New Roman"/>
      <family val="1"/>
    </font>
    <font>
      <sz val="13"/>
      <color theme="1"/>
      <name val="Times New Roman"/>
      <family val="1"/>
    </font>
    <font>
      <b/>
      <sz val="13"/>
      <name val="Arial"/>
      <family val="2"/>
    </font>
    <font>
      <b/>
      <sz val="13"/>
      <color rgb="FFFFFF00"/>
      <name val="Times New Roman"/>
      <family val="1"/>
    </font>
    <font>
      <b/>
      <sz val="13"/>
      <color rgb="FFFFFF00"/>
      <name val="Arial"/>
      <family val="2"/>
    </font>
    <font>
      <sz val="13"/>
      <color rgb="FFFFFF00"/>
      <name val="Arial"/>
      <family val="2"/>
    </font>
    <font>
      <sz val="11"/>
      <color rgb="FFFF0000"/>
      <name val="Times New Roman"/>
      <family val="1"/>
    </font>
    <font>
      <b/>
      <sz val="13"/>
      <color rgb="FFFF0000"/>
      <name val="Times New Roman"/>
      <family val="1"/>
    </font>
    <font>
      <i/>
      <sz val="10"/>
      <color rgb="FFFF0000"/>
      <name val="Times New Roman"/>
      <family val="1"/>
    </font>
  </fonts>
  <fills count="45">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s>
  <borders count="31">
    <border>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194">
    <xf numFmtId="0" fontId="0" fillId="0" borderId="0"/>
    <xf numFmtId="0" fontId="19" fillId="0" borderId="0"/>
    <xf numFmtId="0" fontId="20" fillId="0" borderId="0" applyFont="0" applyFill="0" applyBorder="0" applyAlignment="0" applyProtection="0"/>
    <xf numFmtId="168" fontId="19" fillId="0" borderId="0" applyFon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64" fontId="22" fillId="0" borderId="0" applyFont="0" applyFill="0" applyBorder="0" applyAlignment="0" applyProtection="0"/>
    <xf numFmtId="9" fontId="23" fillId="0" borderId="0" applyFont="0" applyFill="0" applyBorder="0" applyAlignment="0" applyProtection="0"/>
    <xf numFmtId="6" fontId="24" fillId="0" borderId="0" applyFont="0" applyFill="0" applyBorder="0" applyAlignment="0" applyProtection="0"/>
    <xf numFmtId="0" fontId="18" fillId="0" borderId="0">
      <alignment vertical="center"/>
    </xf>
    <xf numFmtId="0" fontId="25" fillId="0" borderId="0">
      <alignment vertical="top"/>
    </xf>
    <xf numFmtId="0" fontId="26" fillId="0" borderId="0" applyNumberFormat="0" applyFill="0" applyBorder="0" applyAlignment="0" applyProtection="0"/>
    <xf numFmtId="0" fontId="26" fillId="0" borderId="0" applyNumberFormat="0" applyFill="0" applyBorder="0" applyAlignment="0" applyProtection="0"/>
    <xf numFmtId="0" fontId="16" fillId="0" borderId="0"/>
    <xf numFmtId="0" fontId="14" fillId="0" borderId="0"/>
    <xf numFmtId="0" fontId="19" fillId="0" borderId="0" applyFont="0" applyFill="0" applyBorder="0" applyAlignment="0" applyProtection="0"/>
    <xf numFmtId="0" fontId="27" fillId="0" borderId="0" applyFont="0" applyFill="0" applyBorder="0" applyAlignment="0" applyProtection="0"/>
    <xf numFmtId="169" fontId="28" fillId="0" borderId="0" applyFont="0" applyFill="0" applyBorder="0" applyAlignment="0" applyProtection="0"/>
    <xf numFmtId="170" fontId="19" fillId="0" borderId="0" applyFont="0" applyFill="0" applyBorder="0" applyAlignment="0" applyProtection="0"/>
    <xf numFmtId="0" fontId="27" fillId="0" borderId="0" applyFont="0" applyFill="0" applyBorder="0" applyAlignment="0" applyProtection="0"/>
    <xf numFmtId="171" fontId="28" fillId="0" borderId="0" applyFont="0" applyFill="0" applyBorder="0" applyAlignment="0" applyProtection="0"/>
    <xf numFmtId="0" fontId="29" fillId="0" borderId="0">
      <alignment horizontal="center" wrapText="1"/>
      <protection locked="0"/>
    </xf>
    <xf numFmtId="0" fontId="19" fillId="0" borderId="0" applyFont="0" applyFill="0" applyBorder="0" applyAlignment="0" applyProtection="0"/>
    <xf numFmtId="0" fontId="27" fillId="0" borderId="0" applyFont="0" applyFill="0" applyBorder="0" applyAlignment="0" applyProtection="0"/>
    <xf numFmtId="172" fontId="28" fillId="0" borderId="0" applyFont="0" applyFill="0" applyBorder="0" applyAlignment="0" applyProtection="0"/>
    <xf numFmtId="173" fontId="19" fillId="0" borderId="0" applyFont="0" applyFill="0" applyBorder="0" applyAlignment="0" applyProtection="0"/>
    <xf numFmtId="0" fontId="27" fillId="0" borderId="0" applyFont="0" applyFill="0" applyBorder="0" applyAlignment="0" applyProtection="0"/>
    <xf numFmtId="174" fontId="28" fillId="0" borderId="0" applyFont="0" applyFill="0" applyBorder="0" applyAlignment="0" applyProtection="0"/>
    <xf numFmtId="0" fontId="27" fillId="0" borderId="0"/>
    <xf numFmtId="0" fontId="30" fillId="0" borderId="0"/>
    <xf numFmtId="0" fontId="27" fillId="0" borderId="0"/>
    <xf numFmtId="37" fontId="31" fillId="0" borderId="0"/>
    <xf numFmtId="175" fontId="19" fillId="0" borderId="0" applyFill="0" applyBorder="0" applyAlignment="0"/>
    <xf numFmtId="0" fontId="32" fillId="0" borderId="0"/>
    <xf numFmtId="1" fontId="33" fillId="0" borderId="1" applyBorder="0"/>
    <xf numFmtId="43" fontId="4" fillId="0" borderId="0" applyFont="0" applyFill="0" applyBorder="0" applyAlignment="0" applyProtection="0"/>
    <xf numFmtId="43" fontId="7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6" fillId="0" borderId="0"/>
    <xf numFmtId="177" fontId="34" fillId="0" borderId="0"/>
    <xf numFmtId="3" fontId="19" fillId="0" borderId="0" applyFont="0" applyFill="0" applyBorder="0" applyAlignment="0" applyProtection="0"/>
    <xf numFmtId="0" fontId="35" fillId="0" borderId="0" applyNumberFormat="0" applyAlignment="0">
      <alignment horizontal="left"/>
    </xf>
    <xf numFmtId="0" fontId="36" fillId="0" borderId="0" applyNumberFormat="0" applyAlignment="0"/>
    <xf numFmtId="178" fontId="37" fillId="0" borderId="0" applyFont="0" applyFill="0" applyBorder="0" applyAlignment="0" applyProtection="0"/>
    <xf numFmtId="179" fontId="19" fillId="0" borderId="0" applyFont="0" applyFill="0" applyBorder="0" applyAlignment="0" applyProtection="0"/>
    <xf numFmtId="180" fontId="19" fillId="0" borderId="0"/>
    <xf numFmtId="0"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xf numFmtId="0" fontId="38" fillId="0" borderId="0" applyNumberFormat="0" applyAlignment="0">
      <alignment horizontal="left"/>
    </xf>
    <xf numFmtId="184" fontId="14" fillId="0" borderId="0" applyFont="0" applyFill="0" applyBorder="0" applyAlignment="0" applyProtection="0"/>
    <xf numFmtId="2" fontId="19" fillId="0" borderId="0" applyFont="0" applyFill="0" applyBorder="0" applyAlignment="0" applyProtection="0"/>
    <xf numFmtId="185" fontId="14" fillId="0" borderId="2" applyFont="0" applyFill="0" applyBorder="0" applyProtection="0"/>
    <xf numFmtId="38" fontId="39" fillId="2" borderId="0" applyNumberFormat="0" applyBorder="0" applyAlignment="0" applyProtection="0"/>
    <xf numFmtId="0" fontId="40" fillId="0" borderId="0">
      <alignment horizontal="left"/>
    </xf>
    <xf numFmtId="0" fontId="41" fillId="0" borderId="3" applyNumberFormat="0" applyAlignment="0" applyProtection="0">
      <alignment horizontal="left" vertical="center"/>
    </xf>
    <xf numFmtId="0" fontId="41" fillId="0" borderId="4">
      <alignment horizontal="left" vertical="center"/>
    </xf>
    <xf numFmtId="14" fontId="42" fillId="3" borderId="5">
      <alignment horizontal="center" vertical="center" wrapText="1"/>
    </xf>
    <xf numFmtId="186" fontId="43" fillId="0" borderId="0">
      <protection locked="0"/>
    </xf>
    <xf numFmtId="186" fontId="43" fillId="0" borderId="0">
      <protection locked="0"/>
    </xf>
    <xf numFmtId="10" fontId="39" fillId="4" borderId="6" applyNumberFormat="0" applyBorder="0" applyAlignment="0" applyProtection="0"/>
    <xf numFmtId="175" fontId="44" fillId="5" borderId="0"/>
    <xf numFmtId="175" fontId="44" fillId="6" borderId="0"/>
    <xf numFmtId="164" fontId="19" fillId="0" borderId="0" applyFont="0" applyFill="0" applyBorder="0" applyAlignment="0" applyProtection="0"/>
    <xf numFmtId="165" fontId="19" fillId="0" borderId="0" applyFont="0" applyFill="0" applyBorder="0" applyAlignment="0" applyProtection="0"/>
    <xf numFmtId="0" fontId="45" fillId="0" borderId="5"/>
    <xf numFmtId="187" fontId="46" fillId="0" borderId="7"/>
    <xf numFmtId="188" fontId="19" fillId="0" borderId="0" applyFont="0" applyFill="0" applyBorder="0" applyAlignment="0" applyProtection="0"/>
    <xf numFmtId="189" fontId="19" fillId="0" borderId="0" applyFont="0" applyFill="0" applyBorder="0" applyAlignment="0" applyProtection="0"/>
    <xf numFmtId="190" fontId="47" fillId="0" borderId="0" applyFont="0" applyFill="0" applyBorder="0" applyAlignment="0" applyProtection="0"/>
    <xf numFmtId="191" fontId="47" fillId="0" borderId="0" applyFont="0" applyFill="0" applyBorder="0" applyAlignment="0" applyProtection="0"/>
    <xf numFmtId="0" fontId="48" fillId="0" borderId="0" applyNumberFormat="0" applyFont="0" applyFill="0" applyAlignment="0"/>
    <xf numFmtId="0" fontId="37" fillId="0" borderId="6"/>
    <xf numFmtId="0" fontId="16" fillId="0" borderId="0"/>
    <xf numFmtId="37" fontId="49" fillId="0" borderId="0"/>
    <xf numFmtId="0" fontId="50" fillId="0" borderId="6" applyNumberFormat="0" applyFont="0" applyFill="0" applyBorder="0" applyAlignment="0">
      <alignment horizontal="center"/>
    </xf>
    <xf numFmtId="192" fontId="51" fillId="0" borderId="0"/>
    <xf numFmtId="0" fontId="72" fillId="0" borderId="0"/>
    <xf numFmtId="0" fontId="72" fillId="0" borderId="0"/>
    <xf numFmtId="0" fontId="72" fillId="0" borderId="0"/>
    <xf numFmtId="0" fontId="72" fillId="0" borderId="0"/>
    <xf numFmtId="0" fontId="14" fillId="0" borderId="0"/>
    <xf numFmtId="0" fontId="14" fillId="0" borderId="0"/>
    <xf numFmtId="193" fontId="47" fillId="0" borderId="0" applyFont="0" applyFill="0" applyBorder="0" applyAlignment="0" applyProtection="0"/>
    <xf numFmtId="194" fontId="47" fillId="0" borderId="0" applyFont="0" applyFill="0" applyBorder="0" applyAlignment="0" applyProtection="0"/>
    <xf numFmtId="0" fontId="19" fillId="0" borderId="0" applyFont="0" applyFill="0" applyBorder="0" applyAlignment="0" applyProtection="0"/>
    <xf numFmtId="0" fontId="16" fillId="0" borderId="0"/>
    <xf numFmtId="14" fontId="29" fillId="0" borderId="0">
      <alignment horizontal="center" wrapText="1"/>
      <protection locked="0"/>
    </xf>
    <xf numFmtId="9" fontId="4" fillId="0" borderId="0" applyFont="0" applyFill="0" applyBorder="0" applyAlignment="0" applyProtection="0"/>
    <xf numFmtId="195" fontId="19" fillId="0" borderId="0" applyFont="0" applyFill="0" applyBorder="0" applyAlignment="0" applyProtection="0"/>
    <xf numFmtId="10" fontId="19" fillId="0" borderId="0" applyFont="0" applyFill="0" applyBorder="0" applyAlignment="0" applyProtection="0"/>
    <xf numFmtId="9" fontId="4" fillId="0" borderId="0" applyFont="0" applyFill="0" applyBorder="0" applyAlignment="0" applyProtection="0"/>
    <xf numFmtId="9" fontId="52" fillId="0" borderId="8" applyNumberFormat="0" applyBorder="0"/>
    <xf numFmtId="5" fontId="53" fillId="0" borderId="0"/>
    <xf numFmtId="0" fontId="52" fillId="0" borderId="0" applyNumberFormat="0" applyFont="0" applyFill="0" applyBorder="0" applyAlignment="0" applyProtection="0">
      <alignment horizontal="left"/>
    </xf>
    <xf numFmtId="196" fontId="19" fillId="0" borderId="0" applyNumberFormat="0" applyFill="0" applyBorder="0" applyAlignment="0" applyProtection="0">
      <alignment horizontal="left"/>
    </xf>
    <xf numFmtId="197" fontId="54" fillId="0" borderId="0" applyFont="0" applyFill="0" applyBorder="0" applyAlignment="0" applyProtection="0"/>
    <xf numFmtId="0" fontId="52" fillId="0" borderId="0" applyFont="0" applyFill="0" applyBorder="0" applyAlignment="0" applyProtection="0"/>
    <xf numFmtId="198" fontId="37" fillId="0" borderId="0" applyFont="0" applyFill="0" applyBorder="0" applyAlignment="0" applyProtection="0"/>
    <xf numFmtId="0" fontId="45" fillId="0" borderId="0"/>
    <xf numFmtId="40" fontId="55" fillId="0" borderId="0" applyBorder="0">
      <alignment horizontal="right"/>
    </xf>
    <xf numFmtId="199" fontId="37" fillId="0" borderId="9">
      <alignment horizontal="right" vertical="center"/>
    </xf>
    <xf numFmtId="200" fontId="37" fillId="0" borderId="9">
      <alignment horizontal="center"/>
    </xf>
    <xf numFmtId="3" fontId="56" fillId="0" borderId="10" applyNumberFormat="0" applyBorder="0" applyAlignment="0"/>
    <xf numFmtId="0" fontId="57" fillId="0" borderId="0" applyFill="0" applyBorder="0" applyProtection="0">
      <alignment horizontal="left" vertical="top"/>
    </xf>
    <xf numFmtId="190" fontId="37" fillId="0" borderId="0"/>
    <xf numFmtId="201" fontId="37" fillId="0" borderId="6"/>
    <xf numFmtId="0" fontId="58" fillId="7" borderId="6">
      <alignment horizontal="left" vertical="center"/>
    </xf>
    <xf numFmtId="5" fontId="59" fillId="0" borderId="11">
      <alignment horizontal="left" vertical="top"/>
    </xf>
    <xf numFmtId="5" fontId="26" fillId="0" borderId="12">
      <alignment horizontal="left" vertical="top"/>
    </xf>
    <xf numFmtId="0" fontId="60" fillId="0" borderId="12">
      <alignment horizontal="left" vertical="center"/>
    </xf>
    <xf numFmtId="202" fontId="19" fillId="0" borderId="0" applyFont="0" applyFill="0" applyBorder="0" applyAlignment="0" applyProtection="0"/>
    <xf numFmtId="203" fontId="19" fillId="0" borderId="0" applyFont="0" applyFill="0" applyBorder="0" applyAlignment="0" applyProtection="0"/>
    <xf numFmtId="0" fontId="62" fillId="0" borderId="0">
      <alignment vertical="center"/>
    </xf>
    <xf numFmtId="42" fontId="61" fillId="0" borderId="0" applyFont="0" applyFill="0" applyBorder="0" applyAlignment="0" applyProtection="0"/>
    <xf numFmtId="44" fontId="61" fillId="0" borderId="0" applyFont="0" applyFill="0" applyBorder="0" applyAlignment="0" applyProtection="0"/>
    <xf numFmtId="0" fontId="61" fillId="0" borderId="0"/>
    <xf numFmtId="0" fontId="69" fillId="0" borderId="0" applyFont="0" applyFill="0" applyBorder="0" applyAlignment="0" applyProtection="0"/>
    <xf numFmtId="0" fontId="69" fillId="0" borderId="0" applyFont="0" applyFill="0" applyBorder="0" applyAlignment="0" applyProtection="0"/>
    <xf numFmtId="0" fontId="18" fillId="0" borderId="0">
      <alignment vertical="center"/>
    </xf>
    <xf numFmtId="40" fontId="63" fillId="0" borderId="0" applyFont="0" applyFill="0" applyBorder="0" applyAlignment="0" applyProtection="0"/>
    <xf numFmtId="38"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9" fontId="64" fillId="0" borderId="0" applyBorder="0" applyAlignment="0" applyProtection="0"/>
    <xf numFmtId="0" fontId="65" fillId="0" borderId="0"/>
    <xf numFmtId="0" fontId="66" fillId="0" borderId="0" applyFont="0" applyFill="0" applyBorder="0" applyAlignment="0" applyProtection="0"/>
    <xf numFmtId="0" fontId="66"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0" fontId="67" fillId="0" borderId="0"/>
    <xf numFmtId="0" fontId="48" fillId="0" borderId="0"/>
    <xf numFmtId="164" fontId="22" fillId="0" borderId="0" applyFont="0" applyFill="0" applyBorder="0" applyAlignment="0" applyProtection="0"/>
    <xf numFmtId="165" fontId="22" fillId="0" borderId="0" applyFont="0" applyFill="0" applyBorder="0" applyAlignment="0" applyProtection="0"/>
    <xf numFmtId="204" fontId="19" fillId="0" borderId="0" applyFont="0" applyFill="0" applyBorder="0" applyAlignment="0" applyProtection="0"/>
    <xf numFmtId="205" fontId="19" fillId="0" borderId="0" applyFont="0" applyFill="0" applyBorder="0" applyAlignment="0" applyProtection="0"/>
    <xf numFmtId="0" fontId="68" fillId="0" borderId="0"/>
    <xf numFmtId="188" fontId="22" fillId="0" borderId="0" applyFont="0" applyFill="0" applyBorder="0" applyAlignment="0" applyProtection="0"/>
    <xf numFmtId="206" fontId="24" fillId="0" borderId="0" applyFont="0" applyFill="0" applyBorder="0" applyAlignment="0" applyProtection="0"/>
    <xf numFmtId="189" fontId="22"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43" fontId="19" fillId="0" borderId="0" applyFont="0" applyFill="0" applyBorder="0" applyAlignment="0" applyProtection="0"/>
    <xf numFmtId="0" fontId="19" fillId="0" borderId="0"/>
    <xf numFmtId="0" fontId="3" fillId="0" borderId="0"/>
    <xf numFmtId="0" fontId="83" fillId="0" borderId="0" applyNumberFormat="0" applyFill="0" applyBorder="0" applyAlignment="0" applyProtection="0"/>
    <xf numFmtId="0" fontId="84" fillId="0" borderId="21" applyNumberFormat="0" applyFill="0" applyAlignment="0" applyProtection="0"/>
    <xf numFmtId="0" fontId="85" fillId="0" borderId="22" applyNumberFormat="0" applyFill="0" applyAlignment="0" applyProtection="0"/>
    <xf numFmtId="0" fontId="86" fillId="0" borderId="23" applyNumberFormat="0" applyFill="0" applyAlignment="0" applyProtection="0"/>
    <xf numFmtId="0" fontId="86" fillId="0" borderId="0" applyNumberFormat="0" applyFill="0" applyBorder="0" applyAlignment="0" applyProtection="0"/>
    <xf numFmtId="0" fontId="87" fillId="13" borderId="0" applyNumberFormat="0" applyBorder="0" applyAlignment="0" applyProtection="0"/>
    <xf numFmtId="0" fontId="88" fillId="14" borderId="0" applyNumberFormat="0" applyBorder="0" applyAlignment="0" applyProtection="0"/>
    <xf numFmtId="0" fontId="89" fillId="15" borderId="0" applyNumberFormat="0" applyBorder="0" applyAlignment="0" applyProtection="0"/>
    <xf numFmtId="0" fontId="90" fillId="16" borderId="24" applyNumberFormat="0" applyAlignment="0" applyProtection="0"/>
    <xf numFmtId="0" fontId="91" fillId="17" borderId="25" applyNumberFormat="0" applyAlignment="0" applyProtection="0"/>
    <xf numFmtId="0" fontId="92" fillId="17" borderId="24" applyNumberFormat="0" applyAlignment="0" applyProtection="0"/>
    <xf numFmtId="0" fontId="93" fillId="0" borderId="26" applyNumberFormat="0" applyFill="0" applyAlignment="0" applyProtection="0"/>
    <xf numFmtId="0" fontId="94" fillId="18" borderId="27" applyNumberFormat="0" applyAlignment="0" applyProtection="0"/>
    <xf numFmtId="0" fontId="95" fillId="0" borderId="0" applyNumberFormat="0" applyFill="0" applyBorder="0" applyAlignment="0" applyProtection="0"/>
    <xf numFmtId="0" fontId="96" fillId="0" borderId="0" applyNumberFormat="0" applyFill="0" applyBorder="0" applyAlignment="0" applyProtection="0"/>
    <xf numFmtId="0" fontId="97" fillId="0" borderId="29" applyNumberFormat="0" applyFill="0" applyAlignment="0" applyProtection="0"/>
    <xf numFmtId="0" fontId="98"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98" fillId="23" borderId="0" applyNumberFormat="0" applyBorder="0" applyAlignment="0" applyProtection="0"/>
    <xf numFmtId="0" fontId="98"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98" fillId="35" borderId="0" applyNumberFormat="0" applyBorder="0" applyAlignment="0" applyProtection="0"/>
    <xf numFmtId="0" fontId="98"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98" fillId="39" borderId="0" applyNumberFormat="0" applyBorder="0" applyAlignment="0" applyProtection="0"/>
    <xf numFmtId="0" fontId="98"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98" fillId="43" borderId="0" applyNumberFormat="0" applyBorder="0" applyAlignment="0" applyProtection="0"/>
    <xf numFmtId="0" fontId="99" fillId="0" borderId="0">
      <alignment vertical="top"/>
    </xf>
    <xf numFmtId="165" fontId="2" fillId="0" borderId="0" applyFont="0" applyFill="0" applyBorder="0" applyAlignment="0" applyProtection="0"/>
    <xf numFmtId="0" fontId="2" fillId="19" borderId="28" applyNumberFormat="0" applyFont="0" applyAlignment="0" applyProtection="0"/>
    <xf numFmtId="0" fontId="1" fillId="0" borderId="0"/>
    <xf numFmtId="43" fontId="19" fillId="0" borderId="0" quotePrefix="1" applyFont="0" applyFill="0" applyBorder="0" applyAlignment="0">
      <protection locked="0"/>
    </xf>
    <xf numFmtId="0" fontId="4" fillId="0" borderId="0"/>
    <xf numFmtId="43" fontId="19" fillId="0" borderId="0" applyFont="0" applyFill="0" applyBorder="0" applyAlignment="0" applyProtection="0"/>
  </cellStyleXfs>
  <cellXfs count="306">
    <xf numFmtId="0" fontId="0" fillId="0" borderId="0" xfId="0"/>
    <xf numFmtId="0" fontId="6" fillId="0" borderId="0" xfId="0" applyFont="1" applyAlignment="1">
      <alignment horizontal="center" vertical="center"/>
    </xf>
    <xf numFmtId="0" fontId="11" fillId="0" borderId="6" xfId="0" applyFont="1" applyBorder="1" applyAlignment="1">
      <alignment horizontal="center" vertical="center" wrapText="1"/>
    </xf>
    <xf numFmtId="3" fontId="11" fillId="0" borderId="6" xfId="0" applyNumberFormat="1" applyFont="1" applyBorder="1" applyAlignment="1">
      <alignment horizontal="center" vertical="center" wrapText="1"/>
    </xf>
    <xf numFmtId="167" fontId="11" fillId="0" borderId="6" xfId="35" applyNumberFormat="1" applyFont="1" applyBorder="1" applyAlignment="1">
      <alignment horizontal="right" vertical="center" wrapText="1"/>
    </xf>
    <xf numFmtId="0" fontId="13" fillId="0" borderId="6" xfId="0" applyFont="1" applyBorder="1" applyAlignment="1">
      <alignment vertical="center" wrapText="1"/>
    </xf>
    <xf numFmtId="0" fontId="15" fillId="0" borderId="0" xfId="83" applyNumberFormat="1" applyFont="1" applyFill="1" applyBorder="1" applyAlignment="1">
      <alignment horizontal="left" vertical="center"/>
    </xf>
    <xf numFmtId="0" fontId="15" fillId="0" borderId="0" xfId="83" applyNumberFormat="1" applyFont="1" applyFill="1" applyBorder="1" applyAlignment="1">
      <alignment horizontal="right" vertical="center"/>
    </xf>
    <xf numFmtId="2" fontId="16" fillId="0" borderId="0" xfId="83" applyNumberFormat="1" applyFont="1" applyFill="1" applyAlignment="1">
      <alignment vertical="center"/>
    </xf>
    <xf numFmtId="0" fontId="15" fillId="0" borderId="0" xfId="0" applyFont="1" applyFill="1" applyAlignment="1">
      <alignment horizontal="right" vertical="center"/>
    </xf>
    <xf numFmtId="0" fontId="16" fillId="0" borderId="0" xfId="0" applyFont="1" applyFill="1" applyAlignment="1">
      <alignment horizontal="right" vertical="center"/>
    </xf>
    <xf numFmtId="2" fontId="16" fillId="0" borderId="0" xfId="83" applyNumberFormat="1" applyFont="1" applyFill="1" applyAlignment="1">
      <alignment horizontal="right" vertical="center"/>
    </xf>
    <xf numFmtId="0" fontId="17" fillId="0" borderId="0" xfId="83" applyNumberFormat="1" applyFont="1" applyFill="1" applyBorder="1" applyAlignment="1">
      <alignment horizontal="left" vertical="center"/>
    </xf>
    <xf numFmtId="0" fontId="17" fillId="0" borderId="0" xfId="83" applyNumberFormat="1" applyFont="1" applyFill="1" applyBorder="1" applyAlignment="1">
      <alignment horizontal="right" vertical="center"/>
    </xf>
    <xf numFmtId="0" fontId="17" fillId="0" borderId="0" xfId="83" applyNumberFormat="1" applyFont="1" applyFill="1" applyAlignment="1">
      <alignment horizontal="left" vertical="center"/>
    </xf>
    <xf numFmtId="0" fontId="17" fillId="0" borderId="0" xfId="0" applyFont="1" applyFill="1" applyAlignment="1">
      <alignment horizontal="right" vertical="center"/>
    </xf>
    <xf numFmtId="0" fontId="18" fillId="0" borderId="0" xfId="83" applyNumberFormat="1" applyFont="1" applyFill="1" applyAlignment="1">
      <alignment horizontal="left" vertical="center"/>
    </xf>
    <xf numFmtId="0" fontId="18" fillId="0" borderId="0" xfId="0" applyFont="1" applyFill="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3" fontId="11" fillId="0" borderId="0" xfId="0" applyNumberFormat="1" applyFont="1" applyAlignment="1">
      <alignment vertical="center"/>
    </xf>
    <xf numFmtId="0" fontId="6" fillId="0" borderId="0" xfId="0" applyFont="1" applyFill="1" applyAlignment="1">
      <alignment vertical="center"/>
    </xf>
    <xf numFmtId="167" fontId="6" fillId="0" borderId="0" xfId="0" applyNumberFormat="1" applyFont="1" applyAlignment="1">
      <alignment vertical="center"/>
    </xf>
    <xf numFmtId="0" fontId="5" fillId="0" borderId="13" xfId="0" applyFont="1" applyBorder="1" applyAlignment="1">
      <alignment vertical="center" wrapText="1"/>
    </xf>
    <xf numFmtId="0" fontId="7" fillId="0" borderId="0" xfId="0" applyFont="1" applyAlignment="1">
      <alignment vertical="center" wrapText="1"/>
    </xf>
    <xf numFmtId="0" fontId="11" fillId="0" borderId="0" xfId="0" applyFont="1" applyFill="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2" fontId="16" fillId="0" borderId="0" xfId="83" applyNumberFormat="1" applyFont="1" applyFill="1" applyBorder="1" applyAlignment="1">
      <alignment vertical="center"/>
    </xf>
    <xf numFmtId="2" fontId="16" fillId="0" borderId="0" xfId="83" applyNumberFormat="1" applyFont="1" applyFill="1" applyBorder="1" applyAlignment="1">
      <alignment horizontal="right" vertical="center"/>
    </xf>
    <xf numFmtId="3" fontId="15" fillId="0" borderId="0" xfId="83" applyNumberFormat="1" applyFont="1" applyFill="1" applyBorder="1" applyAlignment="1">
      <alignment vertical="center"/>
    </xf>
    <xf numFmtId="0" fontId="16" fillId="0" borderId="0" xfId="0" applyFont="1" applyFill="1" applyBorder="1" applyAlignment="1">
      <alignment vertical="center"/>
    </xf>
    <xf numFmtId="3" fontId="15" fillId="0" borderId="0" xfId="0" applyNumberFormat="1" applyFont="1" applyFill="1" applyBorder="1" applyAlignment="1">
      <alignment vertical="center"/>
    </xf>
    <xf numFmtId="3" fontId="16" fillId="0" borderId="0" xfId="83" applyNumberFormat="1" applyFont="1" applyFill="1" applyBorder="1" applyAlignment="1">
      <alignment vertical="center"/>
    </xf>
    <xf numFmtId="0" fontId="11" fillId="0" borderId="6" xfId="0" applyFont="1" applyBorder="1" applyAlignment="1">
      <alignment vertical="center" wrapText="1"/>
    </xf>
    <xf numFmtId="0" fontId="11" fillId="0" borderId="9" xfId="0" applyFont="1" applyBorder="1" applyAlignment="1">
      <alignment vertical="center" wrapText="1"/>
    </xf>
    <xf numFmtId="0" fontId="13" fillId="0" borderId="6" xfId="0" applyFont="1" applyBorder="1" applyAlignment="1">
      <alignment horizontal="center" vertical="center" wrapText="1"/>
    </xf>
    <xf numFmtId="0" fontId="9" fillId="0" borderId="0" xfId="0" applyFont="1" applyAlignment="1">
      <alignment vertical="center"/>
    </xf>
    <xf numFmtId="3" fontId="6" fillId="0" borderId="0" xfId="0" applyNumberFormat="1" applyFont="1" applyAlignment="1">
      <alignment vertical="center"/>
    </xf>
    <xf numFmtId="0" fontId="11" fillId="0" borderId="0" xfId="0" applyFont="1" applyAlignment="1">
      <alignment vertical="center"/>
    </xf>
    <xf numFmtId="3" fontId="6" fillId="0" borderId="0" xfId="0" applyNumberFormat="1" applyFont="1" applyBorder="1" applyAlignment="1">
      <alignment vertical="center"/>
    </xf>
    <xf numFmtId="0" fontId="5" fillId="0" borderId="13" xfId="0" applyFont="1" applyBorder="1" applyAlignment="1">
      <alignment vertical="center"/>
    </xf>
    <xf numFmtId="167" fontId="13" fillId="0" borderId="6" xfId="35" applyNumberFormat="1" applyFont="1" applyBorder="1" applyAlignment="1">
      <alignment horizontal="right" vertical="center" wrapText="1"/>
    </xf>
    <xf numFmtId="0" fontId="7" fillId="0" borderId="0" xfId="0" applyFont="1" applyAlignment="1">
      <alignment horizontal="center" vertical="center"/>
    </xf>
    <xf numFmtId="0" fontId="6" fillId="0" borderId="0" xfId="0" applyFont="1" applyAlignment="1" applyProtection="1">
      <alignment vertical="center" wrapText="1"/>
      <protection hidden="1"/>
    </xf>
    <xf numFmtId="0" fontId="13" fillId="0" borderId="0" xfId="0" applyFont="1" applyAlignment="1" applyProtection="1">
      <alignment vertical="center" wrapText="1"/>
      <protection hidden="1"/>
    </xf>
    <xf numFmtId="0" fontId="13" fillId="0" borderId="0" xfId="0" applyFont="1" applyAlignment="1">
      <alignment vertical="center" wrapText="1"/>
    </xf>
    <xf numFmtId="3" fontId="13" fillId="0" borderId="0" xfId="0" applyNumberFormat="1" applyFont="1" applyAlignment="1">
      <alignment vertical="center"/>
    </xf>
    <xf numFmtId="0" fontId="11" fillId="0" borderId="0" xfId="0" applyFont="1" applyAlignment="1" applyProtection="1">
      <alignment vertical="center" wrapText="1"/>
      <protection hidden="1"/>
    </xf>
    <xf numFmtId="0" fontId="11" fillId="0" borderId="0" xfId="0" applyFont="1" applyAlignment="1">
      <alignment vertical="center" wrapText="1"/>
    </xf>
    <xf numFmtId="43" fontId="0" fillId="0" borderId="0" xfId="35" applyNumberFormat="1" applyFont="1"/>
    <xf numFmtId="0" fontId="0" fillId="0" borderId="6" xfId="0" applyBorder="1"/>
    <xf numFmtId="15" fontId="0" fillId="0" borderId="6" xfId="0" applyNumberFormat="1" applyBorder="1"/>
    <xf numFmtId="43" fontId="0" fillId="0" borderId="6" xfId="35" applyNumberFormat="1" applyFont="1" applyBorder="1"/>
    <xf numFmtId="10" fontId="0" fillId="0" borderId="6" xfId="90" applyNumberFormat="1" applyFont="1" applyBorder="1"/>
    <xf numFmtId="0" fontId="0" fillId="0" borderId="0" xfId="0" applyAlignment="1">
      <alignment wrapText="1"/>
    </xf>
    <xf numFmtId="0" fontId="0" fillId="8" borderId="6" xfId="0" applyFill="1" applyBorder="1" applyAlignment="1">
      <alignment wrapText="1"/>
    </xf>
    <xf numFmtId="0" fontId="0" fillId="9" borderId="6" xfId="0" applyFill="1" applyBorder="1" applyAlignment="1">
      <alignment wrapText="1"/>
    </xf>
    <xf numFmtId="0" fontId="73" fillId="10" borderId="0" xfId="0" applyFont="1" applyFill="1"/>
    <xf numFmtId="0" fontId="6" fillId="10" borderId="0" xfId="80" applyFont="1" applyFill="1" applyAlignment="1"/>
    <xf numFmtId="0" fontId="11" fillId="10" borderId="0" xfId="80" applyFont="1" applyFill="1" applyAlignment="1"/>
    <xf numFmtId="0" fontId="4" fillId="10" borderId="0" xfId="80" applyFont="1" applyFill="1"/>
    <xf numFmtId="0" fontId="11" fillId="10" borderId="0" xfId="80" applyFont="1" applyFill="1" applyAlignment="1">
      <alignment horizontal="center" vertical="center"/>
    </xf>
    <xf numFmtId="0" fontId="73" fillId="10" borderId="0" xfId="0" applyFont="1" applyFill="1" applyAlignment="1">
      <alignment vertical="center"/>
    </xf>
    <xf numFmtId="0" fontId="4" fillId="10" borderId="0" xfId="80" applyFont="1" applyFill="1" applyAlignment="1">
      <alignment vertical="center"/>
    </xf>
    <xf numFmtId="0" fontId="18" fillId="10" borderId="0" xfId="80" applyFont="1" applyFill="1"/>
    <xf numFmtId="0" fontId="18" fillId="10" borderId="0" xfId="80" applyFont="1" applyFill="1" applyAlignment="1">
      <alignment vertical="center"/>
    </xf>
    <xf numFmtId="167" fontId="17" fillId="10" borderId="0" xfId="37" applyNumberFormat="1" applyFont="1" applyFill="1" applyAlignment="1">
      <alignment horizontal="center" vertical="center"/>
    </xf>
    <xf numFmtId="2" fontId="18" fillId="10" borderId="0" xfId="83" applyNumberFormat="1" applyFont="1" applyFill="1" applyAlignment="1">
      <alignment vertical="center"/>
    </xf>
    <xf numFmtId="167" fontId="18" fillId="10" borderId="0" xfId="37" applyNumberFormat="1" applyFont="1" applyFill="1" applyAlignment="1">
      <alignment horizontal="center" vertical="center"/>
    </xf>
    <xf numFmtId="43" fontId="6" fillId="10" borderId="0" xfId="35" applyFont="1" applyFill="1" applyAlignment="1"/>
    <xf numFmtId="43" fontId="73" fillId="10" borderId="0" xfId="35" applyFont="1" applyFill="1"/>
    <xf numFmtId="43" fontId="4" fillId="10" borderId="0" xfId="35" applyFont="1" applyFill="1" applyAlignment="1">
      <alignment vertical="center"/>
    </xf>
    <xf numFmtId="43" fontId="4" fillId="10" borderId="0" xfId="35" applyFont="1" applyFill="1"/>
    <xf numFmtId="43" fontId="11" fillId="10" borderId="0" xfId="35" applyFont="1" applyFill="1" applyAlignment="1">
      <alignment horizontal="center" vertical="center"/>
    </xf>
    <xf numFmtId="0" fontId="18" fillId="0" borderId="0" xfId="0" applyFont="1" applyAlignment="1"/>
    <xf numFmtId="0" fontId="17" fillId="10" borderId="0" xfId="80" applyFont="1" applyFill="1" applyAlignment="1">
      <alignment horizontal="center"/>
    </xf>
    <xf numFmtId="0" fontId="17" fillId="10" borderId="0" xfId="80" applyFont="1" applyFill="1" applyAlignment="1"/>
    <xf numFmtId="0" fontId="6" fillId="10" borderId="0" xfId="80" applyNumberFormat="1" applyFont="1" applyFill="1" applyAlignment="1"/>
    <xf numFmtId="14" fontId="6" fillId="10" borderId="0" xfId="80" applyNumberFormat="1" applyFont="1" applyFill="1" applyAlignment="1"/>
    <xf numFmtId="14" fontId="73" fillId="10" borderId="0" xfId="0" applyNumberFormat="1" applyFont="1" applyFill="1"/>
    <xf numFmtId="43" fontId="0" fillId="10" borderId="0" xfId="35" applyFont="1" applyFill="1"/>
    <xf numFmtId="14" fontId="4" fillId="10" borderId="0" xfId="80" applyNumberFormat="1" applyFont="1" applyFill="1"/>
    <xf numFmtId="0" fontId="17" fillId="10" borderId="13" xfId="83" applyFont="1" applyFill="1" applyBorder="1" applyAlignment="1">
      <alignment horizontal="left" vertical="center"/>
    </xf>
    <xf numFmtId="0" fontId="76" fillId="10" borderId="0" xfId="80" applyFont="1" applyFill="1"/>
    <xf numFmtId="167" fontId="0" fillId="10" borderId="0" xfId="80" applyNumberFormat="1" applyFont="1" applyFill="1"/>
    <xf numFmtId="0" fontId="17" fillId="10" borderId="0" xfId="83" applyFont="1" applyFill="1" applyAlignment="1">
      <alignment horizontal="left" vertical="center"/>
    </xf>
    <xf numFmtId="0" fontId="17" fillId="10" borderId="0" xfId="80" applyFont="1" applyFill="1" applyAlignment="1">
      <alignment horizontal="right" vertical="center"/>
    </xf>
    <xf numFmtId="0" fontId="17" fillId="10" borderId="0" xfId="80" applyFont="1" applyFill="1" applyAlignment="1">
      <alignment vertical="center"/>
    </xf>
    <xf numFmtId="0" fontId="17" fillId="0" borderId="0" xfId="0" applyFont="1" applyFill="1" applyAlignment="1">
      <alignment horizontal="left" vertical="center"/>
    </xf>
    <xf numFmtId="0" fontId="0" fillId="10" borderId="0" xfId="0" applyFont="1" applyFill="1"/>
    <xf numFmtId="0" fontId="0" fillId="10" borderId="0" xfId="80" applyFont="1" applyFill="1" applyAlignment="1"/>
    <xf numFmtId="0" fontId="0" fillId="10" borderId="0" xfId="0" applyFont="1" applyFill="1" applyAlignment="1">
      <alignment horizontal="right"/>
    </xf>
    <xf numFmtId="0" fontId="70" fillId="10" borderId="0" xfId="80" applyFont="1" applyFill="1" applyAlignment="1"/>
    <xf numFmtId="0" fontId="77" fillId="10" borderId="0" xfId="80" applyFont="1" applyFill="1" applyAlignment="1">
      <alignment horizontal="center"/>
    </xf>
    <xf numFmtId="0" fontId="70" fillId="10" borderId="0" xfId="80" applyFont="1" applyFill="1" applyAlignment="1">
      <alignment horizontal="center"/>
    </xf>
    <xf numFmtId="167" fontId="70" fillId="10" borderId="0" xfId="37" applyNumberFormat="1" applyFont="1" applyFill="1" applyAlignment="1">
      <alignment horizontal="center"/>
    </xf>
    <xf numFmtId="43" fontId="70" fillId="10" borderId="0" xfId="35" applyFont="1" applyFill="1" applyAlignment="1">
      <alignment horizontal="center"/>
    </xf>
    <xf numFmtId="0" fontId="17" fillId="10" borderId="0" xfId="80" applyFont="1" applyFill="1" applyAlignment="1">
      <alignment wrapText="1"/>
    </xf>
    <xf numFmtId="0" fontId="18" fillId="10" borderId="0" xfId="80" applyFont="1" applyFill="1" applyAlignment="1">
      <alignment horizontal="right" vertical="center"/>
    </xf>
    <xf numFmtId="0" fontId="18" fillId="10" borderId="0" xfId="80" applyFont="1" applyFill="1" applyAlignment="1">
      <alignment horizontal="center" vertical="center"/>
    </xf>
    <xf numFmtId="0" fontId="18" fillId="10" borderId="0" xfId="80" applyFont="1" applyFill="1" applyAlignment="1">
      <alignment horizontal="left" vertical="center" wrapText="1"/>
    </xf>
    <xf numFmtId="43" fontId="0" fillId="10" borderId="0" xfId="35" applyFont="1" applyFill="1" applyAlignment="1">
      <alignment vertical="center"/>
    </xf>
    <xf numFmtId="0" fontId="0" fillId="10" borderId="0" xfId="0" applyFont="1" applyFill="1" applyAlignment="1">
      <alignment vertical="center"/>
    </xf>
    <xf numFmtId="3" fontId="17" fillId="10" borderId="0" xfId="80" applyNumberFormat="1" applyFont="1" applyFill="1" applyAlignment="1">
      <alignment vertical="center" wrapText="1"/>
    </xf>
    <xf numFmtId="0" fontId="17" fillId="10" borderId="0" xfId="80" applyFont="1" applyFill="1" applyAlignment="1">
      <alignment vertical="top" wrapText="1"/>
    </xf>
    <xf numFmtId="0" fontId="0" fillId="10" borderId="0" xfId="80" applyFont="1" applyFill="1" applyAlignment="1">
      <alignment vertical="center"/>
    </xf>
    <xf numFmtId="0" fontId="18" fillId="10" borderId="0" xfId="80" applyFont="1" applyFill="1" applyAlignment="1">
      <alignment horizontal="center"/>
    </xf>
    <xf numFmtId="0" fontId="18" fillId="10" borderId="0" xfId="80" applyFont="1" applyFill="1" applyAlignment="1">
      <alignment vertical="top" wrapText="1"/>
    </xf>
    <xf numFmtId="3" fontId="17" fillId="10" borderId="0" xfId="80" applyNumberFormat="1" applyFont="1" applyFill="1" applyAlignment="1">
      <alignment horizontal="left" vertical="top" wrapText="1"/>
    </xf>
    <xf numFmtId="0" fontId="0" fillId="10" borderId="0" xfId="80" applyFont="1" applyFill="1"/>
    <xf numFmtId="0" fontId="17" fillId="10" borderId="0" xfId="80" applyFont="1" applyFill="1" applyAlignment="1">
      <alignment horizontal="left" vertical="top" wrapText="1"/>
    </xf>
    <xf numFmtId="167" fontId="78" fillId="0" borderId="0" xfId="37" applyNumberFormat="1" applyFont="1" applyFill="1" applyAlignment="1">
      <alignment horizontal="right" wrapText="1"/>
    </xf>
    <xf numFmtId="14" fontId="0" fillId="10" borderId="0" xfId="80" applyNumberFormat="1" applyFont="1" applyFill="1"/>
    <xf numFmtId="43" fontId="70" fillId="10" borderId="0" xfId="35" applyFont="1" applyFill="1" applyAlignment="1">
      <alignment horizontal="center" vertical="center"/>
    </xf>
    <xf numFmtId="0" fontId="70" fillId="10" borderId="0" xfId="80" applyFont="1" applyFill="1" applyAlignment="1">
      <alignment horizontal="center" vertical="center"/>
    </xf>
    <xf numFmtId="166" fontId="0" fillId="10" borderId="0" xfId="0" applyNumberFormat="1" applyFont="1" applyFill="1"/>
    <xf numFmtId="2" fontId="0" fillId="10" borderId="0" xfId="83" applyNumberFormat="1" applyFont="1" applyFill="1" applyAlignment="1">
      <alignment vertical="center"/>
    </xf>
    <xf numFmtId="43" fontId="0" fillId="10" borderId="0" xfId="37" applyFont="1" applyFill="1" applyAlignment="1">
      <alignment vertical="center"/>
    </xf>
    <xf numFmtId="0" fontId="15" fillId="10" borderId="6" xfId="80" applyFont="1" applyFill="1" applyBorder="1" applyAlignment="1">
      <alignment horizontal="center" vertical="center" wrapText="1"/>
    </xf>
    <xf numFmtId="0" fontId="16" fillId="10" borderId="4" xfId="80" applyFont="1" applyFill="1" applyBorder="1" applyAlignment="1">
      <alignment horizontal="left" vertical="center" wrapText="1"/>
    </xf>
    <xf numFmtId="0" fontId="16" fillId="10" borderId="6" xfId="80" applyFont="1" applyFill="1" applyBorder="1" applyAlignment="1">
      <alignment horizontal="center" vertical="center" wrapText="1"/>
    </xf>
    <xf numFmtId="167" fontId="16" fillId="10" borderId="6" xfId="37" applyNumberFormat="1" applyFont="1" applyFill="1" applyBorder="1" applyAlignment="1">
      <alignment horizontal="center" vertical="center" wrapText="1"/>
    </xf>
    <xf numFmtId="0" fontId="16" fillId="10" borderId="9" xfId="80" applyFont="1" applyFill="1" applyBorder="1" applyAlignment="1">
      <alignment horizontal="center" vertical="center" wrapText="1"/>
    </xf>
    <xf numFmtId="0" fontId="16" fillId="0" borderId="6" xfId="80" applyFont="1" applyFill="1" applyBorder="1" applyAlignment="1">
      <alignment horizontal="center" vertical="center" wrapText="1"/>
    </xf>
    <xf numFmtId="0" fontId="16" fillId="0" borderId="9" xfId="80" applyFont="1" applyFill="1" applyBorder="1" applyAlignment="1">
      <alignment horizontal="center" vertical="center" wrapText="1"/>
    </xf>
    <xf numFmtId="167" fontId="16" fillId="0" borderId="6" xfId="36" applyNumberFormat="1" applyFont="1" applyFill="1" applyBorder="1" applyAlignment="1">
      <alignment horizontal="right" vertical="center" wrapText="1"/>
    </xf>
    <xf numFmtId="0" fontId="81" fillId="0" borderId="9" xfId="80" applyFont="1" applyFill="1" applyBorder="1" applyAlignment="1">
      <alignment vertical="center" wrapText="1"/>
    </xf>
    <xf numFmtId="0" fontId="16" fillId="0" borderId="9" xfId="80" applyFont="1" applyFill="1" applyBorder="1" applyAlignment="1">
      <alignment horizontal="center" vertical="justify" wrapText="1"/>
    </xf>
    <xf numFmtId="0" fontId="16" fillId="0" borderId="11" xfId="80" applyFont="1" applyFill="1" applyBorder="1" applyAlignment="1">
      <alignment horizontal="center" vertical="center" wrapText="1"/>
    </xf>
    <xf numFmtId="0" fontId="16" fillId="0" borderId="4" xfId="80" applyFont="1" applyFill="1" applyBorder="1" applyAlignment="1">
      <alignment horizontal="left" vertical="center" wrapText="1"/>
    </xf>
    <xf numFmtId="0" fontId="16" fillId="0" borderId="1" xfId="80" applyFont="1" applyFill="1" applyBorder="1" applyAlignment="1">
      <alignment horizontal="center" vertical="center" wrapText="1"/>
    </xf>
    <xf numFmtId="0" fontId="16" fillId="0" borderId="9" xfId="146" applyFont="1" applyFill="1" applyBorder="1" applyAlignment="1">
      <alignment horizontal="center" vertical="justify" wrapText="1"/>
    </xf>
    <xf numFmtId="0" fontId="81" fillId="0" borderId="4" xfId="146" applyFont="1" applyFill="1" applyBorder="1" applyAlignment="1">
      <alignment horizontal="left" vertical="center" wrapText="1"/>
    </xf>
    <xf numFmtId="0" fontId="15" fillId="0" borderId="6" xfId="80" applyFont="1" applyFill="1" applyBorder="1" applyAlignment="1">
      <alignment horizontal="center" vertical="center" wrapText="1"/>
    </xf>
    <xf numFmtId="10" fontId="16" fillId="0" borderId="6" xfId="93" applyNumberFormat="1" applyFont="1" applyFill="1" applyBorder="1" applyAlignment="1">
      <alignment horizontal="right" vertical="center" wrapText="1"/>
    </xf>
    <xf numFmtId="0" fontId="18" fillId="0" borderId="0" xfId="80" applyFont="1" applyFill="1" applyBorder="1" applyAlignment="1">
      <alignment horizontal="center" vertical="justify" wrapText="1"/>
    </xf>
    <xf numFmtId="0" fontId="71" fillId="0" borderId="0" xfId="80" applyFont="1" applyFill="1" applyBorder="1" applyAlignment="1">
      <alignment horizontal="left" vertical="center" wrapText="1"/>
    </xf>
    <xf numFmtId="167" fontId="18" fillId="0" borderId="0" xfId="36" applyNumberFormat="1" applyFont="1" applyFill="1" applyBorder="1" applyAlignment="1">
      <alignment horizontal="right" vertical="center" wrapText="1"/>
    </xf>
    <xf numFmtId="207" fontId="17" fillId="0" borderId="0" xfId="83" applyNumberFormat="1" applyFont="1" applyFill="1" applyAlignment="1">
      <alignment vertical="center" wrapText="1"/>
    </xf>
    <xf numFmtId="167" fontId="71" fillId="0" borderId="0" xfId="37" applyNumberFormat="1" applyFont="1" applyFill="1" applyBorder="1" applyAlignment="1">
      <alignmen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2" fontId="17" fillId="0" borderId="0" xfId="83" applyNumberFormat="1" applyFont="1" applyFill="1" applyAlignment="1">
      <alignment horizontal="center" vertical="center"/>
    </xf>
    <xf numFmtId="167" fontId="17" fillId="0" borderId="0" xfId="37" applyNumberFormat="1" applyFont="1" applyFill="1" applyAlignment="1">
      <alignment horizontal="center" vertical="center"/>
    </xf>
    <xf numFmtId="2" fontId="18" fillId="0" borderId="0" xfId="83" applyNumberFormat="1" applyFont="1" applyFill="1" applyAlignment="1">
      <alignment vertical="center"/>
    </xf>
    <xf numFmtId="167" fontId="18" fillId="0" borderId="0" xfId="37" applyNumberFormat="1" applyFont="1" applyFill="1" applyAlignment="1">
      <alignment horizontal="center" vertical="center"/>
    </xf>
    <xf numFmtId="167" fontId="82" fillId="0" borderId="6" xfId="36" applyNumberFormat="1" applyFont="1" applyFill="1" applyBorder="1" applyAlignment="1">
      <alignment horizontal="right" vertical="center" wrapText="1"/>
    </xf>
    <xf numFmtId="4" fontId="16" fillId="0" borderId="6" xfId="36" applyNumberFormat="1" applyFont="1" applyFill="1" applyBorder="1" applyAlignment="1">
      <alignment horizontal="right" vertical="center" wrapText="1"/>
    </xf>
    <xf numFmtId="0" fontId="17" fillId="10" borderId="0" xfId="0" applyFont="1" applyFill="1" applyAlignment="1">
      <alignment horizontal="left"/>
    </xf>
    <xf numFmtId="0" fontId="17" fillId="0" borderId="0" xfId="0" applyFont="1" applyFill="1" applyAlignment="1">
      <alignment horizontal="left" vertical="center"/>
    </xf>
    <xf numFmtId="167" fontId="0" fillId="10" borderId="0" xfId="0" applyNumberFormat="1" applyFont="1" applyFill="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43" fontId="16" fillId="0" borderId="6" xfId="35" applyFont="1" applyFill="1" applyBorder="1" applyAlignment="1">
      <alignment horizontal="right" vertical="center" wrapText="1"/>
    </xf>
    <xf numFmtId="43" fontId="81" fillId="0" borderId="6" xfId="35" applyFont="1" applyFill="1" applyBorder="1" applyAlignment="1">
      <alignment horizontal="right" vertical="center" wrapText="1"/>
    </xf>
    <xf numFmtId="167" fontId="16" fillId="10" borderId="6" xfId="35" applyNumberFormat="1" applyFont="1" applyFill="1" applyBorder="1" applyAlignment="1">
      <alignment horizontal="right" vertical="center" wrapText="1"/>
    </xf>
    <xf numFmtId="167" fontId="16" fillId="0" borderId="6" xfId="35" applyNumberFormat="1" applyFont="1" applyFill="1" applyBorder="1" applyAlignment="1">
      <alignment horizontal="right" vertical="center" wrapText="1"/>
    </xf>
    <xf numFmtId="167" fontId="81" fillId="0" borderId="6" xfId="35" applyNumberFormat="1" applyFont="1" applyFill="1" applyBorder="1" applyAlignment="1">
      <alignment horizontal="right" vertical="center" wrapText="1"/>
    </xf>
    <xf numFmtId="167" fontId="16" fillId="0" borderId="4" xfId="35" applyNumberFormat="1" applyFont="1" applyFill="1" applyBorder="1" applyAlignment="1">
      <alignment horizontal="left" vertical="center" wrapText="1"/>
    </xf>
    <xf numFmtId="0" fontId="16" fillId="0" borderId="0" xfId="80" applyFont="1" applyFill="1" applyBorder="1" applyAlignment="1">
      <alignment horizontal="center" vertical="center" wrapText="1"/>
    </xf>
    <xf numFmtId="0" fontId="16" fillId="0" borderId="0" xfId="80" applyFont="1" applyFill="1" applyBorder="1" applyAlignment="1">
      <alignment horizontal="center" vertical="justify" wrapText="1"/>
    </xf>
    <xf numFmtId="0" fontId="81" fillId="0" borderId="0" xfId="80" applyFont="1" applyFill="1" applyBorder="1" applyAlignment="1">
      <alignment horizontal="left" vertical="center" wrapText="1"/>
    </xf>
    <xf numFmtId="167" fontId="82" fillId="0" borderId="0" xfId="36" applyNumberFormat="1" applyFont="1" applyFill="1" applyBorder="1" applyAlignment="1">
      <alignment horizontal="right" vertical="center" wrapText="1"/>
    </xf>
    <xf numFmtId="167" fontId="16" fillId="0" borderId="0" xfId="36" applyNumberFormat="1" applyFont="1" applyFill="1" applyBorder="1" applyAlignment="1">
      <alignment horizontal="right" vertical="center" wrapText="1"/>
    </xf>
    <xf numFmtId="0" fontId="17" fillId="0" borderId="0" xfId="79" applyFont="1"/>
    <xf numFmtId="0" fontId="18" fillId="0" borderId="0" xfId="79" applyFont="1"/>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17" fillId="0" borderId="0" xfId="0" applyFont="1" applyFill="1" applyAlignment="1">
      <alignment horizontal="left" vertical="center"/>
    </xf>
    <xf numFmtId="0" fontId="17" fillId="10" borderId="14" xfId="83" applyNumberFormat="1" applyFont="1" applyFill="1" applyBorder="1" applyAlignment="1">
      <alignment horizontal="left" vertical="center"/>
    </xf>
    <xf numFmtId="167" fontId="82" fillId="0" borderId="6" xfId="35" applyNumberFormat="1" applyFont="1" applyFill="1" applyBorder="1" applyAlignment="1">
      <alignment horizontal="right" vertical="center" wrapText="1"/>
    </xf>
    <xf numFmtId="167" fontId="101" fillId="0" borderId="6" xfId="36" applyNumberFormat="1" applyFont="1" applyFill="1" applyBorder="1" applyAlignment="1">
      <alignment horizontal="right" vertical="center" wrapText="1"/>
    </xf>
    <xf numFmtId="37" fontId="16" fillId="0" borderId="6" xfId="36" applyNumberFormat="1" applyFont="1" applyFill="1" applyBorder="1" applyAlignment="1">
      <alignment horizontal="right" vertical="center" wrapText="1"/>
    </xf>
    <xf numFmtId="166" fontId="18" fillId="10" borderId="0" xfId="0" applyNumberFormat="1" applyFont="1" applyFill="1"/>
    <xf numFmtId="0" fontId="102" fillId="10" borderId="0" xfId="80" applyFont="1" applyFill="1"/>
    <xf numFmtId="0" fontId="103" fillId="10" borderId="0" xfId="80" applyFont="1" applyFill="1"/>
    <xf numFmtId="167" fontId="103" fillId="10" borderId="0" xfId="35" applyNumberFormat="1" applyFont="1" applyFill="1"/>
    <xf numFmtId="167" fontId="103" fillId="10" borderId="0" xfId="80" applyNumberFormat="1" applyFont="1" applyFill="1"/>
    <xf numFmtId="165" fontId="103" fillId="10" borderId="0" xfId="80" applyNumberFormat="1" applyFont="1" applyFill="1"/>
    <xf numFmtId="0" fontId="103" fillId="10" borderId="0" xfId="0" applyFont="1" applyFill="1" applyBorder="1"/>
    <xf numFmtId="43" fontId="103" fillId="10" borderId="0" xfId="80" applyNumberFormat="1" applyFont="1" applyFill="1" applyBorder="1"/>
    <xf numFmtId="4" fontId="103" fillId="10" borderId="0" xfId="0" applyNumberFormat="1" applyFont="1" applyFill="1"/>
    <xf numFmtId="0" fontId="103" fillId="10" borderId="0" xfId="0" applyFont="1" applyFill="1"/>
    <xf numFmtId="43" fontId="104" fillId="12" borderId="0" xfId="35" applyFont="1" applyFill="1" applyBorder="1" applyAlignment="1" applyProtection="1">
      <alignment vertical="center"/>
    </xf>
    <xf numFmtId="3" fontId="103" fillId="10" borderId="0" xfId="0" applyNumberFormat="1" applyFont="1" applyFill="1"/>
    <xf numFmtId="166" fontId="103" fillId="10" borderId="0" xfId="0" applyNumberFormat="1" applyFont="1" applyFill="1"/>
    <xf numFmtId="43" fontId="105" fillId="0" borderId="0" xfId="35" applyFont="1" applyFill="1" applyBorder="1"/>
    <xf numFmtId="166" fontId="106" fillId="0" borderId="0" xfId="0" applyNumberFormat="1" applyFont="1" applyFill="1" applyBorder="1"/>
    <xf numFmtId="166" fontId="103" fillId="10" borderId="0" xfId="0" applyNumberFormat="1" applyFont="1" applyFill="1" applyBorder="1"/>
    <xf numFmtId="43" fontId="107" fillId="12" borderId="0" xfId="38" applyNumberFormat="1" applyFont="1" applyFill="1" applyBorder="1" applyAlignment="1" applyProtection="1">
      <alignment vertical="center"/>
    </xf>
    <xf numFmtId="167" fontId="103" fillId="10" borderId="0" xfId="80" applyNumberFormat="1" applyFont="1" applyFill="1" applyBorder="1"/>
    <xf numFmtId="0" fontId="15" fillId="44" borderId="11" xfId="80" applyFont="1" applyFill="1" applyBorder="1" applyAlignment="1">
      <alignment horizontal="center" vertical="center" wrapText="1"/>
    </xf>
    <xf numFmtId="167" fontId="15" fillId="44" borderId="11" xfId="37" applyNumberFormat="1" applyFont="1" applyFill="1" applyBorder="1" applyAlignment="1">
      <alignment horizontal="center" vertical="center" wrapText="1"/>
    </xf>
    <xf numFmtId="0" fontId="15" fillId="44" borderId="1" xfId="80" applyFont="1" applyFill="1" applyBorder="1" applyAlignment="1">
      <alignment horizontal="center" vertical="center" wrapText="1"/>
    </xf>
    <xf numFmtId="0" fontId="15" fillId="44" borderId="15" xfId="80" applyFont="1" applyFill="1" applyBorder="1" applyAlignment="1">
      <alignment horizontal="center" vertical="center" wrapText="1"/>
    </xf>
    <xf numFmtId="0" fontId="15" fillId="44" borderId="13" xfId="80" applyFont="1" applyFill="1" applyBorder="1" applyAlignment="1">
      <alignment horizontal="center" vertical="center" wrapText="1"/>
    </xf>
    <xf numFmtId="0" fontId="15" fillId="44" borderId="16" xfId="80" applyFont="1" applyFill="1" applyBorder="1" applyAlignment="1">
      <alignment horizontal="center" vertical="center" wrapText="1"/>
    </xf>
    <xf numFmtId="14" fontId="15" fillId="44" borderId="1" xfId="37" applyNumberFormat="1" applyFont="1" applyFill="1" applyBorder="1" applyAlignment="1">
      <alignment horizontal="center" vertical="center" wrapText="1"/>
    </xf>
    <xf numFmtId="167" fontId="108" fillId="10" borderId="0" xfId="80" applyNumberFormat="1" applyFont="1" applyFill="1"/>
    <xf numFmtId="167" fontId="108" fillId="10" borderId="6" xfId="36" applyNumberFormat="1" applyFont="1" applyFill="1" applyBorder="1" applyAlignment="1">
      <alignment horizontal="right" vertical="center" wrapText="1"/>
    </xf>
    <xf numFmtId="14" fontId="108" fillId="11" borderId="0" xfId="80" applyNumberFormat="1" applyFont="1" applyFill="1"/>
    <xf numFmtId="167" fontId="109" fillId="9" borderId="20" xfId="35" applyNumberFormat="1" applyFont="1" applyFill="1" applyBorder="1" applyAlignment="1" applyProtection="1">
      <alignment vertical="center"/>
    </xf>
    <xf numFmtId="167" fontId="110" fillId="0" borderId="20" xfId="35" applyNumberFormat="1" applyFont="1" applyFill="1" applyBorder="1" applyProtection="1">
      <protection locked="0"/>
    </xf>
    <xf numFmtId="167" fontId="109" fillId="12" borderId="20" xfId="35" applyNumberFormat="1" applyFont="1" applyFill="1" applyBorder="1" applyAlignment="1" applyProtection="1">
      <alignment vertical="center"/>
    </xf>
    <xf numFmtId="43" fontId="109" fillId="9" borderId="20" xfId="35" applyNumberFormat="1" applyFont="1" applyFill="1" applyBorder="1" applyAlignment="1" applyProtection="1">
      <alignment vertical="center"/>
    </xf>
    <xf numFmtId="167" fontId="109" fillId="12" borderId="14" xfId="35" applyNumberFormat="1" applyFont="1" applyFill="1" applyBorder="1" applyAlignment="1" applyProtection="1">
      <alignment vertical="center"/>
    </xf>
    <xf numFmtId="43" fontId="109" fillId="12" borderId="0" xfId="35" applyFont="1" applyFill="1" applyBorder="1" applyAlignment="1" applyProtection="1">
      <alignment vertical="center"/>
    </xf>
    <xf numFmtId="43" fontId="109" fillId="9" borderId="0" xfId="35" applyFont="1" applyFill="1" applyBorder="1" applyAlignment="1" applyProtection="1">
      <alignment vertical="center"/>
    </xf>
    <xf numFmtId="43" fontId="0" fillId="10" borderId="0" xfId="35" applyFont="1" applyFill="1" applyAlignment="1">
      <alignment horizontal="center"/>
    </xf>
    <xf numFmtId="43" fontId="0" fillId="10" borderId="0" xfId="35" applyFont="1" applyFill="1" applyAlignment="1">
      <alignment horizontal="center" vertical="center"/>
    </xf>
    <xf numFmtId="14" fontId="17" fillId="10" borderId="0" xfId="80" applyNumberFormat="1" applyFont="1" applyFill="1" applyAlignment="1">
      <alignment horizontal="center" vertical="top" wrapText="1"/>
    </xf>
    <xf numFmtId="3" fontId="17" fillId="10" borderId="0" xfId="80" applyNumberFormat="1" applyFont="1" applyFill="1" applyAlignment="1">
      <alignment horizontal="center" vertical="top" wrapText="1"/>
    </xf>
    <xf numFmtId="10" fontId="0" fillId="10" borderId="0" xfId="35" applyNumberFormat="1" applyFont="1" applyFill="1" applyAlignment="1">
      <alignment horizontal="center"/>
    </xf>
    <xf numFmtId="43" fontId="111" fillId="10" borderId="0" xfId="35" applyFont="1" applyFill="1" applyAlignment="1">
      <alignment horizontal="center"/>
    </xf>
    <xf numFmtId="0" fontId="76" fillId="10" borderId="0" xfId="0" applyFont="1" applyFill="1"/>
    <xf numFmtId="14" fontId="76" fillId="10" borderId="0" xfId="80" applyNumberFormat="1" applyFont="1" applyFill="1" applyAlignment="1"/>
    <xf numFmtId="14" fontId="76" fillId="10" borderId="0" xfId="0" applyNumberFormat="1" applyFont="1" applyFill="1"/>
    <xf numFmtId="0" fontId="76" fillId="10" borderId="0" xfId="0" applyFont="1" applyFill="1" applyAlignment="1">
      <alignment vertical="center"/>
    </xf>
    <xf numFmtId="0" fontId="76" fillId="10" borderId="0" xfId="80" applyFont="1" applyFill="1" applyAlignment="1">
      <alignment vertical="center"/>
    </xf>
    <xf numFmtId="14" fontId="76" fillId="10" borderId="0" xfId="80" applyNumberFormat="1" applyFont="1" applyFill="1"/>
    <xf numFmtId="0" fontId="76" fillId="10" borderId="0" xfId="80" applyFont="1" applyFill="1" applyAlignment="1">
      <alignment horizontal="center" vertical="center"/>
    </xf>
    <xf numFmtId="0" fontId="112" fillId="10" borderId="0" xfId="80" applyFont="1" applyFill="1"/>
    <xf numFmtId="165" fontId="112" fillId="10" borderId="0" xfId="80" applyNumberFormat="1" applyFont="1" applyFill="1"/>
    <xf numFmtId="0" fontId="112" fillId="10" borderId="0" xfId="0" applyFont="1" applyFill="1" applyBorder="1"/>
    <xf numFmtId="43" fontId="112" fillId="10" borderId="0" xfId="80" applyNumberFormat="1" applyFont="1" applyFill="1" applyBorder="1"/>
    <xf numFmtId="0" fontId="112" fillId="10" borderId="0" xfId="0" applyFont="1" applyFill="1"/>
    <xf numFmtId="166" fontId="76" fillId="10" borderId="0" xfId="0" applyNumberFormat="1" applyFont="1" applyFill="1"/>
    <xf numFmtId="0" fontId="75" fillId="0" borderId="0" xfId="83" applyNumberFormat="1" applyFont="1" applyFill="1" applyBorder="1" applyAlignment="1">
      <alignment horizontal="left" vertical="center"/>
    </xf>
    <xf numFmtId="0" fontId="75" fillId="0" borderId="0" xfId="0" applyFont="1" applyFill="1" applyAlignment="1">
      <alignment horizontal="left" vertical="center"/>
    </xf>
    <xf numFmtId="2" fontId="76" fillId="10" borderId="0" xfId="83" applyNumberFormat="1" applyFont="1" applyFill="1" applyAlignment="1">
      <alignment vertical="center"/>
    </xf>
    <xf numFmtId="43" fontId="76" fillId="10" borderId="0" xfId="37" applyFont="1" applyFill="1" applyAlignment="1">
      <alignment vertical="center"/>
    </xf>
    <xf numFmtId="0" fontId="75" fillId="10" borderId="0" xfId="0" applyFont="1" applyFill="1" applyAlignment="1">
      <alignment horizontal="left"/>
    </xf>
    <xf numFmtId="0" fontId="16" fillId="0" borderId="4" xfId="80" applyFont="1" applyFill="1" applyBorder="1" applyAlignment="1">
      <alignment horizontal="left" vertical="center" wrapText="1"/>
    </xf>
    <xf numFmtId="0" fontId="17" fillId="0" borderId="0" xfId="0" applyFont="1" applyFill="1" applyAlignment="1">
      <alignment horizontal="left" vertical="center"/>
    </xf>
    <xf numFmtId="0" fontId="17" fillId="0" borderId="0" xfId="192" applyNumberFormat="1" applyFont="1" applyFill="1" applyAlignment="1">
      <alignment horizontal="left" vertical="center"/>
    </xf>
    <xf numFmtId="0" fontId="17" fillId="0" borderId="0" xfId="193" applyNumberFormat="1" applyFont="1" applyFill="1" applyBorder="1" applyAlignment="1">
      <alignment horizontal="left" vertical="center"/>
    </xf>
    <xf numFmtId="0" fontId="18" fillId="10" borderId="0" xfId="0" applyFont="1" applyFill="1"/>
    <xf numFmtId="0" fontId="18" fillId="0" borderId="0" xfId="192" applyNumberFormat="1" applyFont="1" applyFill="1" applyAlignment="1">
      <alignment horizontal="left" vertical="center"/>
    </xf>
    <xf numFmtId="0" fontId="18" fillId="0" borderId="0" xfId="193" applyNumberFormat="1" applyFont="1" applyFill="1" applyBorder="1" applyAlignment="1">
      <alignment horizontal="left" vertical="center"/>
    </xf>
    <xf numFmtId="0" fontId="17" fillId="10" borderId="0" xfId="83" applyFont="1" applyFill="1" applyAlignment="1">
      <alignment vertical="center"/>
    </xf>
    <xf numFmtId="0" fontId="74" fillId="0" borderId="0" xfId="192" applyNumberFormat="1" applyFont="1" applyFill="1" applyAlignment="1">
      <alignment vertical="center"/>
    </xf>
    <xf numFmtId="209" fontId="18" fillId="10" borderId="0" xfId="80" applyNumberFormat="1" applyFont="1" applyFill="1" applyAlignment="1">
      <alignment horizontal="left" vertical="top" wrapText="1"/>
    </xf>
    <xf numFmtId="210" fontId="16" fillId="0" borderId="30" xfId="35" applyNumberFormat="1" applyFont="1" applyBorder="1" applyAlignment="1">
      <alignment horizontal="right" vertical="center"/>
    </xf>
    <xf numFmtId="210" fontId="113" fillId="0" borderId="6" xfId="35" applyNumberFormat="1" applyFont="1" applyFill="1" applyBorder="1" applyAlignment="1">
      <alignment horizontal="right" vertical="center" wrapText="1"/>
    </xf>
    <xf numFmtId="210" fontId="16" fillId="0" borderId="6" xfId="35" applyNumberFormat="1" applyFont="1" applyFill="1" applyBorder="1" applyAlignment="1">
      <alignment horizontal="right" vertical="center" wrapText="1"/>
    </xf>
    <xf numFmtId="0" fontId="71" fillId="0" borderId="0" xfId="0" applyFont="1" applyAlignment="1">
      <alignment horizontal="left" wrapText="1"/>
    </xf>
    <xf numFmtId="0" fontId="71" fillId="0" borderId="0" xfId="0" applyFont="1" applyAlignment="1">
      <alignment horizontal="left" vertical="top" wrapText="1"/>
    </xf>
    <xf numFmtId="0" fontId="17" fillId="10" borderId="0" xfId="0" applyFont="1" applyFill="1" applyAlignment="1">
      <alignment horizontal="left"/>
    </xf>
    <xf numFmtId="0" fontId="17" fillId="0" borderId="0" xfId="0" applyFont="1" applyFill="1" applyAlignment="1">
      <alignment horizontal="left" vertical="center"/>
    </xf>
    <xf numFmtId="208" fontId="18" fillId="10" borderId="0" xfId="80" applyNumberFormat="1" applyFont="1" applyFill="1" applyAlignment="1">
      <alignment horizontal="left" vertical="top" wrapText="1"/>
    </xf>
    <xf numFmtId="0" fontId="16" fillId="0" borderId="9" xfId="80" applyFont="1" applyFill="1" applyBorder="1" applyAlignment="1">
      <alignment horizontal="left" vertical="center" wrapText="1"/>
    </xf>
    <xf numFmtId="0" fontId="16" fillId="0" borderId="4" xfId="80" applyFont="1" applyFill="1" applyBorder="1" applyAlignment="1">
      <alignment horizontal="left" vertical="center" wrapText="1"/>
    </xf>
    <xf numFmtId="0" fontId="16" fillId="0" borderId="19" xfId="80" applyFont="1" applyFill="1" applyBorder="1" applyAlignment="1">
      <alignment horizontal="left" vertical="center" wrapText="1"/>
    </xf>
    <xf numFmtId="0" fontId="81" fillId="0" borderId="4" xfId="80" applyFont="1" applyFill="1" applyBorder="1" applyAlignment="1">
      <alignment vertical="center" wrapText="1"/>
    </xf>
    <xf numFmtId="0" fontId="81" fillId="0" borderId="19" xfId="80" applyFont="1" applyFill="1" applyBorder="1" applyAlignment="1">
      <alignment vertical="center" wrapText="1"/>
    </xf>
    <xf numFmtId="0" fontId="16" fillId="0" borderId="9" xfId="146" applyFont="1" applyFill="1" applyBorder="1" applyAlignment="1">
      <alignment horizontal="left" vertical="center" wrapText="1"/>
    </xf>
    <xf numFmtId="0" fontId="16" fillId="0" borderId="4" xfId="146" applyFont="1" applyFill="1" applyBorder="1" applyAlignment="1">
      <alignment horizontal="left" vertical="center" wrapText="1"/>
    </xf>
    <xf numFmtId="0" fontId="16" fillId="0" borderId="19" xfId="146" applyFont="1" applyFill="1" applyBorder="1" applyAlignment="1">
      <alignment horizontal="left" vertical="center" wrapText="1"/>
    </xf>
    <xf numFmtId="0" fontId="81" fillId="0" borderId="4" xfId="80" applyFont="1" applyFill="1" applyBorder="1" applyAlignment="1">
      <alignment horizontal="left" vertical="center" wrapText="1"/>
    </xf>
    <xf numFmtId="0" fontId="81" fillId="0" borderId="19" xfId="80" applyFont="1" applyFill="1" applyBorder="1" applyAlignment="1">
      <alignment horizontal="left" vertical="center" wrapText="1"/>
    </xf>
    <xf numFmtId="0" fontId="15" fillId="0" borderId="9" xfId="146" applyFont="1" applyFill="1" applyBorder="1" applyAlignment="1">
      <alignment horizontal="left" vertical="center" wrapText="1"/>
    </xf>
    <xf numFmtId="0" fontId="17" fillId="0" borderId="0" xfId="83" applyNumberFormat="1" applyFont="1" applyFill="1" applyBorder="1" applyAlignment="1">
      <alignment vertical="center"/>
    </xf>
    <xf numFmtId="2" fontId="17" fillId="0" borderId="0" xfId="83" applyNumberFormat="1" applyFont="1" applyFill="1" applyAlignment="1">
      <alignment horizontal="center" vertical="center" wrapText="1"/>
    </xf>
    <xf numFmtId="0" fontId="17" fillId="0" borderId="0" xfId="83" applyFont="1" applyFill="1" applyAlignment="1">
      <alignment horizontal="center" vertical="center"/>
    </xf>
    <xf numFmtId="207" fontId="17" fillId="0" borderId="0" xfId="83" applyNumberFormat="1" applyFont="1" applyFill="1" applyAlignment="1">
      <alignment horizontal="left" vertical="center" wrapText="1"/>
    </xf>
    <xf numFmtId="0" fontId="71" fillId="0" borderId="0" xfId="83" applyFont="1" applyFill="1" applyBorder="1" applyAlignment="1">
      <alignment horizontal="center" vertical="center" wrapText="1"/>
    </xf>
    <xf numFmtId="167" fontId="71" fillId="0" borderId="0" xfId="37" applyNumberFormat="1" applyFont="1" applyFill="1" applyBorder="1" applyAlignment="1">
      <alignment horizontal="left" vertical="center" wrapText="1"/>
    </xf>
    <xf numFmtId="0" fontId="16" fillId="0" borderId="11" xfId="80" applyFont="1" applyFill="1" applyBorder="1" applyAlignment="1">
      <alignment horizontal="center" vertical="center" wrapText="1"/>
    </xf>
    <xf numFmtId="0" fontId="16" fillId="0" borderId="12" xfId="80" applyFont="1" applyFill="1" applyBorder="1" applyAlignment="1">
      <alignment horizontal="center" vertical="center" wrapText="1"/>
    </xf>
    <xf numFmtId="0" fontId="16" fillId="0" borderId="1" xfId="80" applyFont="1" applyFill="1" applyBorder="1" applyAlignment="1">
      <alignment horizontal="center" vertical="center" wrapText="1"/>
    </xf>
    <xf numFmtId="0" fontId="15" fillId="0" borderId="9" xfId="80" applyFont="1" applyFill="1" applyBorder="1" applyAlignment="1">
      <alignment horizontal="left" vertical="center" wrapText="1"/>
    </xf>
    <xf numFmtId="0" fontId="15" fillId="44" borderId="17" xfId="80" applyFont="1" applyFill="1" applyBorder="1" applyAlignment="1">
      <alignment horizontal="center" vertical="center" wrapText="1"/>
    </xf>
    <xf numFmtId="0" fontId="15" fillId="44" borderId="14" xfId="80" applyFont="1" applyFill="1" applyBorder="1" applyAlignment="1">
      <alignment horizontal="center" vertical="center" wrapText="1"/>
    </xf>
    <xf numFmtId="0" fontId="15" fillId="44" borderId="18" xfId="80" applyFont="1" applyFill="1" applyBorder="1" applyAlignment="1">
      <alignment horizontal="center" vertical="center" wrapText="1"/>
    </xf>
    <xf numFmtId="0" fontId="16" fillId="10" borderId="9" xfId="80" applyFont="1" applyFill="1" applyBorder="1" applyAlignment="1">
      <alignment horizontal="left" vertical="center" wrapText="1"/>
    </xf>
    <xf numFmtId="0" fontId="16" fillId="10" borderId="4" xfId="80" applyFont="1" applyFill="1" applyBorder="1" applyAlignment="1">
      <alignment horizontal="left" vertical="center" wrapText="1"/>
    </xf>
    <xf numFmtId="0" fontId="16" fillId="10" borderId="19" xfId="80" applyFont="1" applyFill="1" applyBorder="1" applyAlignment="1">
      <alignment horizontal="left" vertical="center" wrapText="1"/>
    </xf>
    <xf numFmtId="0" fontId="81" fillId="10" borderId="4" xfId="80" applyFont="1" applyFill="1" applyBorder="1" applyAlignment="1">
      <alignment horizontal="left" vertical="center" wrapText="1"/>
    </xf>
    <xf numFmtId="0" fontId="81" fillId="10" borderId="19" xfId="80" applyFont="1" applyFill="1" applyBorder="1" applyAlignment="1">
      <alignment horizontal="left" vertical="center" wrapText="1"/>
    </xf>
    <xf numFmtId="14" fontId="100" fillId="11" borderId="0" xfId="80" applyNumberFormat="1" applyFont="1" applyFill="1" applyAlignment="1">
      <alignment horizontal="center" wrapText="1"/>
    </xf>
    <xf numFmtId="0" fontId="79" fillId="10" borderId="0" xfId="80" applyFont="1" applyFill="1" applyAlignment="1">
      <alignment horizontal="right" wrapText="1"/>
    </xf>
    <xf numFmtId="0" fontId="80" fillId="10" borderId="0" xfId="80" applyFont="1" applyFill="1" applyAlignment="1">
      <alignment horizontal="right" vertical="center" wrapText="1"/>
    </xf>
    <xf numFmtId="0" fontId="17" fillId="10" borderId="0" xfId="80" applyFont="1" applyFill="1" applyAlignment="1">
      <alignment horizontal="center" wrapText="1"/>
    </xf>
    <xf numFmtId="3" fontId="17" fillId="0" borderId="0" xfId="80" applyNumberFormat="1" applyFont="1" applyFill="1" applyAlignment="1">
      <alignment horizontal="left" vertical="center" wrapText="1"/>
    </xf>
    <xf numFmtId="3" fontId="18" fillId="10" borderId="0" xfId="80" applyNumberFormat="1" applyFont="1" applyFill="1" applyAlignment="1">
      <alignment horizontal="left" vertical="center" wrapText="1"/>
    </xf>
    <xf numFmtId="14" fontId="17" fillId="10" borderId="0" xfId="80" applyNumberFormat="1" applyFont="1" applyFill="1" applyAlignment="1">
      <alignment horizontal="left" vertical="top" wrapText="1"/>
    </xf>
    <xf numFmtId="0" fontId="6" fillId="0" borderId="0" xfId="0" quotePrefix="1" applyFont="1" applyAlignment="1">
      <alignment horizontal="left" vertical="center" wrapText="1"/>
    </xf>
    <xf numFmtId="0" fontId="6" fillId="0" borderId="0" xfId="0" applyFont="1" applyAlignment="1">
      <alignment horizontal="left" vertical="center"/>
    </xf>
    <xf numFmtId="0" fontId="6"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center" vertical="center"/>
    </xf>
    <xf numFmtId="0" fontId="11" fillId="0" borderId="9" xfId="0" applyFont="1" applyBorder="1" applyAlignment="1">
      <alignment horizontal="center" vertical="center" wrapText="1"/>
    </xf>
    <xf numFmtId="0" fontId="11" fillId="0" borderId="1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4" xfId="0" applyFont="1" applyBorder="1" applyAlignment="1">
      <alignment horizontal="center" vertical="center" wrapText="1"/>
    </xf>
    <xf numFmtId="0" fontId="0" fillId="11" borderId="0" xfId="0" applyFill="1" applyAlignment="1">
      <alignment horizontal="center"/>
    </xf>
  </cellXfs>
  <cellStyles count="194">
    <cellStyle name="??" xfId="1"/>
    <cellStyle name="?? [0.00]_ Att. 1- Cover" xfId="2"/>
    <cellStyle name="?? [0]" xfId="3"/>
    <cellStyle name="???? [0.00]_PRODUCT DETAIL Q1" xfId="4"/>
    <cellStyle name="????_PRODUCT DETAIL Q1" xfId="5"/>
    <cellStyle name="???[0]_00Q3902REV.1" xfId="6"/>
    <cellStyle name="???_???" xfId="7"/>
    <cellStyle name="??[0]_BRE" xfId="8"/>
    <cellStyle name="??_ Att. 1- Cover" xfId="9"/>
    <cellStyle name="_bang CDKT (Cuong)" xfId="10"/>
    <cellStyle name="_Book1" xfId="11"/>
    <cellStyle name="_ÿÿÿÿÿ" xfId="12"/>
    <cellStyle name="W_MARINE" xfId="13"/>
    <cellStyle name="20" xfId="14"/>
    <cellStyle name="20% - Accent1" xfId="164" builtinId="30" customBuiltin="1"/>
    <cellStyle name="20% - Accent2" xfId="168" builtinId="34" customBuiltin="1"/>
    <cellStyle name="20% - Accent3" xfId="172" builtinId="38" customBuiltin="1"/>
    <cellStyle name="20% - Accent4" xfId="176" builtinId="42" customBuiltin="1"/>
    <cellStyle name="20% - Accent5" xfId="180" builtinId="46" customBuiltin="1"/>
    <cellStyle name="20% - Accent6" xfId="184" builtinId="50" customBuiltin="1"/>
    <cellStyle name="40% - Accent1" xfId="165" builtinId="31" customBuiltin="1"/>
    <cellStyle name="40% - Accent2" xfId="169" builtinId="35" customBuiltin="1"/>
    <cellStyle name="40% - Accent3" xfId="173" builtinId="39" customBuiltin="1"/>
    <cellStyle name="40% - Accent4" xfId="177" builtinId="43" customBuiltin="1"/>
    <cellStyle name="40% - Accent5" xfId="181" builtinId="47" customBuiltin="1"/>
    <cellStyle name="40% - Accent6" xfId="185" builtinId="51" customBuiltin="1"/>
    <cellStyle name="60% - Accent1" xfId="166" builtinId="32" customBuiltin="1"/>
    <cellStyle name="60% - Accent2" xfId="170" builtinId="36" customBuiltin="1"/>
    <cellStyle name="60% - Accent3" xfId="174" builtinId="40" customBuiltin="1"/>
    <cellStyle name="60% - Accent4" xfId="178" builtinId="44" customBuiltin="1"/>
    <cellStyle name="60% - Accent5" xfId="182" builtinId="48" customBuiltin="1"/>
    <cellStyle name="60% - Accent6" xfId="186" builtinId="52" customBuiltin="1"/>
    <cellStyle name="Accent1" xfId="163" builtinId="29" customBuiltin="1"/>
    <cellStyle name="Accent2" xfId="167" builtinId="33" customBuiltin="1"/>
    <cellStyle name="Accent3" xfId="171" builtinId="37" customBuiltin="1"/>
    <cellStyle name="Accent4" xfId="175" builtinId="41" customBuiltin="1"/>
    <cellStyle name="Accent5" xfId="179" builtinId="45" customBuiltin="1"/>
    <cellStyle name="Accent6" xfId="183" builtinId="49" customBuiltin="1"/>
    <cellStyle name="ÅëÈ­ [0]_±âÅ¸" xfId="15"/>
    <cellStyle name="AeE­ [0]_INQUIRY ¿µ¾÷AßAø " xfId="16"/>
    <cellStyle name="ÅëÈ­ [0]_S" xfId="17"/>
    <cellStyle name="ÅëÈ­_±âÅ¸" xfId="18"/>
    <cellStyle name="AeE­_INQUIRY ¿µ¾÷AßAø " xfId="19"/>
    <cellStyle name="ÅëÈ­_S" xfId="20"/>
    <cellStyle name="args.style" xfId="21"/>
    <cellStyle name="ÄÞ¸¶ [0]_±âÅ¸" xfId="22"/>
    <cellStyle name="AÞ¸¶ [0]_INQUIRY ¿?¾÷AßAø " xfId="23"/>
    <cellStyle name="ÄÞ¸¶ [0]_S" xfId="24"/>
    <cellStyle name="ÄÞ¸¶_±âÅ¸" xfId="25"/>
    <cellStyle name="AÞ¸¶_INQUIRY ¿?¾÷AßAø " xfId="26"/>
    <cellStyle name="ÄÞ¸¶_S" xfId="27"/>
    <cellStyle name="Bad" xfId="153" builtinId="27" customBuiltin="1"/>
    <cellStyle name="C?AØ_¿?¾÷CoE² " xfId="28"/>
    <cellStyle name="Ç¥ÁØ_#2(M17)_1" xfId="29"/>
    <cellStyle name="C￥AØ_¿μ¾÷CoE² " xfId="30"/>
    <cellStyle name="Ç¥ÁØ_S" xfId="31"/>
    <cellStyle name="Calc Currency (0)" xfId="32"/>
    <cellStyle name="Calculation" xfId="157" builtinId="22" customBuiltin="1"/>
    <cellStyle name="category" xfId="33"/>
    <cellStyle name="Check Cell" xfId="159" builtinId="23" customBuiltin="1"/>
    <cellStyle name="CHUONG" xfId="34"/>
    <cellStyle name="Comma" xfId="35" builtinId="3"/>
    <cellStyle name="Comma 2" xfId="36"/>
    <cellStyle name="Comma 20" xfId="191"/>
    <cellStyle name="Comma 3" xfId="144"/>
    <cellStyle name="Comma 4" xfId="37"/>
    <cellStyle name="Comma 4 2" xfId="193"/>
    <cellStyle name="Comma 5" xfId="188"/>
    <cellStyle name="Comma 6" xfId="38"/>
    <cellStyle name="comma zerodec" xfId="39"/>
    <cellStyle name="Comma[0]" xfId="40"/>
    <cellStyle name="Comma0" xfId="41"/>
    <cellStyle name="Copied" xfId="42"/>
    <cellStyle name="COST1" xfId="43"/>
    <cellStyle name="Cࡵrrency_Sheet1_PRODUCTĠ" xfId="44"/>
    <cellStyle name="Currency0" xfId="45"/>
    <cellStyle name="Currency1" xfId="46"/>
    <cellStyle name="Date" xfId="47"/>
    <cellStyle name="Dezimal [0]_UXO VII" xfId="48"/>
    <cellStyle name="Dezimal_UXO VII" xfId="49"/>
    <cellStyle name="Dollar (zero dec)" xfId="50"/>
    <cellStyle name="Entered" xfId="51"/>
    <cellStyle name="Euro" xfId="52"/>
    <cellStyle name="Explanatory Text" xfId="161" builtinId="53" customBuiltin="1"/>
    <cellStyle name="Fixed" xfId="53"/>
    <cellStyle name="form_so" xfId="54"/>
    <cellStyle name="Good" xfId="152" builtinId="26" customBuiltin="1"/>
    <cellStyle name="Grey" xfId="55"/>
    <cellStyle name="HEADER" xfId="56"/>
    <cellStyle name="Header1" xfId="57"/>
    <cellStyle name="Header2" xfId="58"/>
    <cellStyle name="Heading" xfId="59"/>
    <cellStyle name="Heading 1" xfId="148" builtinId="16" customBuiltin="1"/>
    <cellStyle name="Heading 2" xfId="149" builtinId="17" customBuiltin="1"/>
    <cellStyle name="Heading 3" xfId="150" builtinId="18" customBuiltin="1"/>
    <cellStyle name="Heading 4" xfId="151" builtinId="19" customBuiltin="1"/>
    <cellStyle name="Heading1" xfId="60"/>
    <cellStyle name="Heading2" xfId="61"/>
    <cellStyle name="Input" xfId="155" builtinId="20" customBuiltin="1"/>
    <cellStyle name="Input [yellow]" xfId="62"/>
    <cellStyle name="Input Cells" xfId="63"/>
    <cellStyle name="Linked Cell" xfId="158" builtinId="24" customBuiltin="1"/>
    <cellStyle name="Linked Cells" xfId="64"/>
    <cellStyle name="Milliers [0]_      " xfId="65"/>
    <cellStyle name="Milliers_      " xfId="66"/>
    <cellStyle name="Model" xfId="67"/>
    <cellStyle name="moi" xfId="68"/>
    <cellStyle name="Mon?aire [0]_      " xfId="69"/>
    <cellStyle name="Mon?aire_      " xfId="70"/>
    <cellStyle name="Monétaire [0]_!!!GO" xfId="71"/>
    <cellStyle name="Monétaire_!!!GO" xfId="72"/>
    <cellStyle name="n" xfId="73"/>
    <cellStyle name="Neutral" xfId="154" builtinId="28" customBuiltin="1"/>
    <cellStyle name="New" xfId="74"/>
    <cellStyle name="New Times Roman" xfId="75"/>
    <cellStyle name="no dec" xfId="76"/>
    <cellStyle name="ÑONVÒ" xfId="77"/>
    <cellStyle name="Normal" xfId="0" builtinId="0"/>
    <cellStyle name="Normal - Style1" xfId="78"/>
    <cellStyle name="Normal 11 2" xfId="192"/>
    <cellStyle name="Normal 2" xfId="79"/>
    <cellStyle name="Normal 3" xfId="80"/>
    <cellStyle name="Normal 3 2" xfId="81"/>
    <cellStyle name="Normal 3 2 20" xfId="190"/>
    <cellStyle name="Normal 3 4" xfId="146"/>
    <cellStyle name="Normal 4" xfId="82"/>
    <cellStyle name="Normal 5" xfId="187"/>
    <cellStyle name="Normal 8" xfId="145"/>
    <cellStyle name="Normal_Bao cao tai chinh 280405" xfId="83"/>
    <cellStyle name="Normal1" xfId="84"/>
    <cellStyle name="Note 2" xfId="189"/>
    <cellStyle name="Œ…‹æØ‚è [0.00]_Region Orders (2)" xfId="85"/>
    <cellStyle name="Œ…‹æØ‚è_Region Orders (2)" xfId="86"/>
    <cellStyle name="omma [0]_Mktg Prog" xfId="87"/>
    <cellStyle name="ormal_Sheet1_1" xfId="88"/>
    <cellStyle name="Output" xfId="156" builtinId="21" customBuiltin="1"/>
    <cellStyle name="per.style" xfId="89"/>
    <cellStyle name="Percent" xfId="90" builtinId="5"/>
    <cellStyle name="Percent (0)" xfId="91"/>
    <cellStyle name="Percent [2]" xfId="92"/>
    <cellStyle name="Percent 2" xfId="93"/>
    <cellStyle name="PERCENTAGE" xfId="94"/>
    <cellStyle name="pricing" xfId="95"/>
    <cellStyle name="PSChar" xfId="96"/>
    <cellStyle name="RevList" xfId="97"/>
    <cellStyle name="serJet 1200 Series PCL 6" xfId="98"/>
    <cellStyle name="Style 1" xfId="99"/>
    <cellStyle name="Style 2" xfId="100"/>
    <cellStyle name="subhead" xfId="101"/>
    <cellStyle name="Subtotal" xfId="102"/>
    <cellStyle name="T" xfId="103"/>
    <cellStyle name="th" xfId="104"/>
    <cellStyle name="Thuyet minh" xfId="105"/>
    <cellStyle name="Tickmark" xfId="106"/>
    <cellStyle name="Title" xfId="147" builtinId="15" customBuiltin="1"/>
    <cellStyle name="Total" xfId="162" builtinId="25" customBuiltin="1"/>
    <cellStyle name="viet" xfId="107"/>
    <cellStyle name="viet2" xfId="108"/>
    <cellStyle name="vnhead1" xfId="109"/>
    <cellStyle name="vnhead3" xfId="110"/>
    <cellStyle name="vntxt1" xfId="111"/>
    <cellStyle name="vntxt2" xfId="112"/>
    <cellStyle name="Währung [0]_UXO VII" xfId="113"/>
    <cellStyle name="Währung_UXO VII" xfId="114"/>
    <cellStyle name="Warning Text" xfId="160" builtinId="11" customBuiltin="1"/>
    <cellStyle name="センター" xfId="115"/>
    <cellStyle name="เครื่องหมายสกุลเงิน [0]_FTC_OFFER" xfId="116"/>
    <cellStyle name="เครื่องหมายสกุลเงิน_FTC_OFFER" xfId="117"/>
    <cellStyle name="ปกติ_FTC_OFFER" xfId="118"/>
    <cellStyle name=" [0.00]_ Att. 1- Cover" xfId="119"/>
    <cellStyle name="_ Att. 1- Cover" xfId="120"/>
    <cellStyle name="?_ Att. 1- Cover" xfId="121"/>
    <cellStyle name="똿뗦먛귟 [0.00]_PRODUCT DETAIL Q1" xfId="122"/>
    <cellStyle name="똿뗦먛귟_PRODUCT DETAIL Q1" xfId="123"/>
    <cellStyle name="믅됞 [0.00]_PRODUCT DETAIL Q1" xfId="124"/>
    <cellStyle name="믅됞_PRODUCT DETAIL Q1" xfId="125"/>
    <cellStyle name="백분율_††††† " xfId="126"/>
    <cellStyle name="뷭?_BOOKSHIP" xfId="127"/>
    <cellStyle name="콤마 [0]_ 비목별 월별기술 " xfId="128"/>
    <cellStyle name="콤마_ 비목별 월별기술 " xfId="129"/>
    <cellStyle name="통화 [0]_††††† " xfId="130"/>
    <cellStyle name="통화_††††† " xfId="131"/>
    <cellStyle name="표준_(정보부문)월별인원계획" xfId="132"/>
    <cellStyle name="一般_00Q3902REV.1" xfId="133"/>
    <cellStyle name="千分位[0]_00Q3902REV.1" xfId="134"/>
    <cellStyle name="千分位_00Q3902REV.1" xfId="135"/>
    <cellStyle name="桁区切り [0.00]_††††† " xfId="136"/>
    <cellStyle name="桁区切り_††††† " xfId="137"/>
    <cellStyle name="標準_††††† " xfId="138"/>
    <cellStyle name="貨幣 [0]_00Q3902REV.1" xfId="139"/>
    <cellStyle name="貨幣[0]_BRE" xfId="140"/>
    <cellStyle name="貨幣_00Q3902REV.1" xfId="141"/>
    <cellStyle name="通貨 [0.00]_††††† " xfId="142"/>
    <cellStyle name="通貨_††††† " xfId="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495300</xdr:colOff>
      <xdr:row>0</xdr:row>
      <xdr:rowOff>85725</xdr:rowOff>
    </xdr:from>
    <xdr:to>
      <xdr:col>3</xdr:col>
      <xdr:colOff>2483094</xdr:colOff>
      <xdr:row>3</xdr:row>
      <xdr:rowOff>47625</xdr:rowOff>
    </xdr:to>
    <xdr:pic>
      <xdr:nvPicPr>
        <xdr:cNvPr id="3" name="Picture 17" descr="image00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85725"/>
          <a:ext cx="2825994"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 val="Than toan nhiều lần"/>
      <sheetName val="Lot 15, 50-50"/>
      <sheetName val="dieuchinh"/>
      <sheetName val="dongia"/>
      <sheetName val="5649 Tong hop TSCD-GLV"/>
      <sheetName val="KLHT"/>
      <sheetName val="Gia vat tu"/>
      <sheetName val="CHITIET VL-NC-TT-3p"/>
      <sheetName val="VCV-BE-TONG"/>
      <sheetName val="giathanh1"/>
      <sheetName val="5649 Tong hop TSCD-GLV.xls"/>
      <sheetName val="KH-Q1,Q2,01"/>
      <sheetName val="DMThuyetminh"/>
      <sheetName val="G-Info"/>
      <sheetName val="Ballast"/>
      <sheetName val="Tong hop Starter"/>
      <sheetName val="DGD"/>
      <sheetName val="Section_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B1:O103"/>
  <sheetViews>
    <sheetView showGridLines="0" tabSelected="1" view="pageBreakPreview" topLeftCell="A14" zoomScaleNormal="100" zoomScaleSheetLayoutView="100" workbookViewId="0">
      <selection activeCell="F29" sqref="F29"/>
    </sheetView>
  </sheetViews>
  <sheetFormatPr defaultColWidth="9.140625" defaultRowHeight="15"/>
  <cols>
    <col min="1" max="1" width="5" style="93" customWidth="1"/>
    <col min="2" max="2" width="9.140625" style="93"/>
    <col min="3" max="3" width="3.42578125" style="93" customWidth="1"/>
    <col min="4" max="4" width="48.7109375" style="93" customWidth="1"/>
    <col min="5" max="5" width="43.42578125" style="93" customWidth="1"/>
    <col min="6" max="7" width="32.7109375" style="93" customWidth="1"/>
    <col min="8" max="8" width="28.140625" style="212" hidden="1" customWidth="1"/>
    <col min="9" max="9" width="24.28515625" style="93" hidden="1" customWidth="1"/>
    <col min="10" max="10" width="25" style="93" hidden="1" customWidth="1"/>
    <col min="11" max="11" width="25" style="218" hidden="1" customWidth="1"/>
    <col min="12" max="12" width="20.5703125" style="93" hidden="1" customWidth="1"/>
    <col min="13" max="13" width="16" style="93" hidden="1" customWidth="1"/>
    <col min="14" max="14" width="4.5703125" style="93" hidden="1" customWidth="1"/>
    <col min="15" max="15" width="9.140625" style="93" customWidth="1"/>
    <col min="16" max="16384" width="9.140625" style="93"/>
  </cols>
  <sheetData>
    <row r="1" spans="2:14" ht="24.75" customHeight="1">
      <c r="B1" s="284" t="s">
        <v>79</v>
      </c>
      <c r="C1" s="284"/>
      <c r="D1" s="284"/>
      <c r="E1" s="284"/>
      <c r="F1" s="284"/>
      <c r="G1" s="284"/>
      <c r="H1" s="100" t="s">
        <v>65</v>
      </c>
      <c r="I1" s="74"/>
      <c r="J1" s="61"/>
      <c r="L1" s="61"/>
      <c r="M1" s="81" t="s">
        <v>66</v>
      </c>
      <c r="N1" s="62" t="s">
        <v>67</v>
      </c>
    </row>
    <row r="2" spans="2:14" ht="25.5" customHeight="1">
      <c r="B2" s="285" t="s">
        <v>80</v>
      </c>
      <c r="C2" s="285"/>
      <c r="D2" s="285"/>
      <c r="E2" s="285"/>
      <c r="F2" s="285"/>
      <c r="G2" s="285"/>
      <c r="I2" s="73" t="s">
        <v>68</v>
      </c>
      <c r="J2" s="82">
        <f>G23</f>
        <v>45782</v>
      </c>
      <c r="K2" s="219"/>
      <c r="L2" s="62" t="s">
        <v>69</v>
      </c>
      <c r="M2" s="62">
        <f>DAY(J2)</f>
        <v>5</v>
      </c>
      <c r="N2" s="62" t="str">
        <f>IF(OR(M2=1,M2=11,M2=21),"st",IF(OR(M2=2,M2=12,M2=22),"nd",IF(OR(M2=3,M2=13,M2=23),"rd","th")))</f>
        <v>th</v>
      </c>
    </row>
    <row r="3" spans="2:14" ht="9.75" customHeight="1">
      <c r="G3" s="95"/>
      <c r="I3" s="74"/>
      <c r="J3" s="61"/>
      <c r="L3" s="62" t="s">
        <v>70</v>
      </c>
      <c r="M3" s="61">
        <f>MONTH(J2)</f>
        <v>5</v>
      </c>
      <c r="N3" s="61" t="str">
        <f>IF(M3=1,"Jan",IF(M3=2,"Feb",IF(M3=3,"Mar",IF(M3=4,"Apr",IF(M3=5,"May",IF(M3=6,"Jun",IF(M3=7,"Jul",IF(M3=8,"Aug",IF(M3=9,"Sep",IF(M3=10,"Oct",IF(M3=11,"Nov","Dec")))))))))))</f>
        <v>May</v>
      </c>
    </row>
    <row r="4" spans="2:14" ht="15.75">
      <c r="B4" s="286" t="s">
        <v>81</v>
      </c>
      <c r="C4" s="286"/>
      <c r="D4" s="286"/>
      <c r="E4" s="286"/>
      <c r="F4" s="286"/>
      <c r="G4" s="286"/>
      <c r="H4" s="100"/>
      <c r="I4" s="74"/>
      <c r="J4" s="61"/>
      <c r="L4" s="61" t="s">
        <v>71</v>
      </c>
      <c r="M4" s="63">
        <f>YEAR(J2)</f>
        <v>2025</v>
      </c>
      <c r="N4" s="63"/>
    </row>
    <row r="5" spans="2:14" ht="12.75" customHeight="1">
      <c r="C5" s="80"/>
      <c r="D5" s="80"/>
      <c r="E5" s="79" t="s">
        <v>82</v>
      </c>
      <c r="F5" s="80"/>
      <c r="G5" s="80"/>
      <c r="H5" s="100"/>
      <c r="I5" s="74" t="s">
        <v>72</v>
      </c>
      <c r="J5" s="83">
        <f>G23+1</f>
        <v>45783</v>
      </c>
      <c r="K5" s="220"/>
      <c r="L5" s="62" t="s">
        <v>69</v>
      </c>
      <c r="M5" s="82">
        <f>DAY(J5)</f>
        <v>6</v>
      </c>
      <c r="N5" s="62" t="str">
        <f>IF(OR(M5=1,M5=31,M5=21),"st",IF(OR(M5=2,M5=22),"nd",IF(OR(M5=3,M5=23),"rd","th")))</f>
        <v>th</v>
      </c>
    </row>
    <row r="6" spans="2:14" ht="6" customHeight="1">
      <c r="B6" s="79"/>
      <c r="C6" s="79"/>
      <c r="D6" s="79"/>
      <c r="E6" s="79"/>
      <c r="F6" s="79"/>
      <c r="G6" s="79"/>
      <c r="H6" s="100"/>
      <c r="I6" s="74"/>
      <c r="J6" s="61"/>
      <c r="L6" s="62" t="s">
        <v>70</v>
      </c>
      <c r="M6" s="61">
        <f>MONTH(J5)</f>
        <v>5</v>
      </c>
      <c r="N6" s="61" t="str">
        <f>IF(M6=1,"Jan",IF(M6=2,"Feb",IF(M6=3,"Mar",IF(M6=4,"Apr",IF(M6=5,"May",IF(M6=6,"Jun",IF(M6=7,"Jul",IF(M6=8,"Aug",IF(M6=9,"Sep",IF(M6=10,"Oct",IF(M6=11,"Nov","Dec")))))))))))</f>
        <v>May</v>
      </c>
    </row>
    <row r="7" spans="2:14" hidden="1">
      <c r="B7" s="97"/>
      <c r="C7" s="97"/>
      <c r="D7" s="98"/>
      <c r="E7" s="98"/>
      <c r="F7" s="99"/>
      <c r="G7" s="99"/>
      <c r="H7" s="100"/>
      <c r="I7" s="74"/>
      <c r="J7" s="61"/>
      <c r="L7" s="61" t="s">
        <v>71</v>
      </c>
      <c r="M7" s="63">
        <f>YEAR(J5)</f>
        <v>2025</v>
      </c>
      <c r="N7" s="63"/>
    </row>
    <row r="8" spans="2:14" ht="22.5" customHeight="1">
      <c r="B8" s="97"/>
      <c r="C8" s="97"/>
      <c r="D8" s="90" t="s">
        <v>83</v>
      </c>
      <c r="E8" s="91" t="s">
        <v>84</v>
      </c>
      <c r="F8" s="99"/>
      <c r="G8" s="99"/>
      <c r="H8" s="100"/>
      <c r="I8" s="66"/>
      <c r="J8" s="66"/>
      <c r="K8" s="221"/>
      <c r="L8" s="66"/>
      <c r="M8" s="66"/>
      <c r="N8" s="66"/>
    </row>
    <row r="9" spans="2:14" ht="15.75">
      <c r="B9" s="97"/>
      <c r="C9" s="97"/>
      <c r="D9" s="101"/>
      <c r="E9" s="91" t="s">
        <v>85</v>
      </c>
      <c r="F9" s="99"/>
      <c r="G9" s="99"/>
      <c r="H9" s="100"/>
      <c r="I9" s="73" t="s">
        <v>16</v>
      </c>
      <c r="J9" s="82">
        <f>F23</f>
        <v>45789</v>
      </c>
      <c r="K9" s="219"/>
      <c r="L9" s="62" t="s">
        <v>69</v>
      </c>
      <c r="M9" s="62">
        <f>DAY(J9)</f>
        <v>12</v>
      </c>
      <c r="N9" s="62" t="str">
        <f>IF(OR(M9=1,M9=21,M9=31),"st",IF(OR(M9=2,M9=22),"nd",IF(OR(M9=3,M9=13,M9=23),"rd","th")))</f>
        <v>th</v>
      </c>
    </row>
    <row r="10" spans="2:14" ht="15.75">
      <c r="B10" s="97"/>
      <c r="C10" s="97"/>
      <c r="D10" s="102" t="s">
        <v>86</v>
      </c>
      <c r="E10" s="69" t="s">
        <v>87</v>
      </c>
      <c r="F10" s="99"/>
      <c r="G10" s="99"/>
      <c r="H10" s="100"/>
      <c r="I10" s="74"/>
      <c r="J10" s="61"/>
      <c r="L10" s="62" t="s">
        <v>70</v>
      </c>
      <c r="M10" s="61">
        <f>MONTH(J9)</f>
        <v>5</v>
      </c>
      <c r="N10" s="61" t="str">
        <f>IF(M10=1,"Jan",IF(M10=2,"Feb",IF(M10=3,"Mar",IF(M10=4,"Apr",IF(M10=5,"May",IF(M10=6,"Jun",IF(M10=7,"Jul",IF(M10=8,"Aug",IF(M10=9,"Sep",IF(M10=10,"Oct",IF(M10=11,"Nov","Dec")))))))))))</f>
        <v>May</v>
      </c>
    </row>
    <row r="11" spans="2:14" ht="15.75">
      <c r="B11" s="97"/>
      <c r="C11" s="97"/>
      <c r="D11" s="102"/>
      <c r="E11" s="69" t="s">
        <v>88</v>
      </c>
      <c r="F11" s="99"/>
      <c r="G11" s="99"/>
      <c r="H11" s="100"/>
      <c r="I11" s="74"/>
      <c r="J11" s="61"/>
      <c r="L11" s="62"/>
      <c r="M11" s="61"/>
      <c r="N11" s="61"/>
    </row>
    <row r="12" spans="2:14" ht="8.25" customHeight="1">
      <c r="B12" s="97"/>
      <c r="C12" s="97"/>
      <c r="D12" s="98"/>
      <c r="E12" s="98"/>
      <c r="F12" s="99"/>
      <c r="G12" s="99"/>
      <c r="H12" s="100"/>
      <c r="I12" s="75"/>
      <c r="J12" s="67"/>
      <c r="K12" s="222"/>
      <c r="L12" s="61" t="s">
        <v>71</v>
      </c>
      <c r="M12" s="63">
        <f>YEAR(J9)</f>
        <v>2025</v>
      </c>
      <c r="N12" s="63"/>
    </row>
    <row r="13" spans="2:14" s="106" customFormat="1" ht="32.1" customHeight="1">
      <c r="B13" s="103">
        <v>1</v>
      </c>
      <c r="C13" s="103"/>
      <c r="D13" s="104" t="s">
        <v>94</v>
      </c>
      <c r="E13" s="287" t="s">
        <v>122</v>
      </c>
      <c r="F13" s="287"/>
      <c r="G13" s="287"/>
      <c r="H13" s="213"/>
      <c r="I13" s="76"/>
      <c r="J13" s="64"/>
      <c r="K13" s="87"/>
      <c r="L13" s="64"/>
      <c r="M13" s="64"/>
      <c r="N13" s="64"/>
    </row>
    <row r="14" spans="2:14" s="106" customFormat="1" ht="32.1" customHeight="1">
      <c r="B14" s="103">
        <v>2</v>
      </c>
      <c r="C14" s="103"/>
      <c r="D14" s="104" t="s">
        <v>95</v>
      </c>
      <c r="E14" s="288" t="s">
        <v>96</v>
      </c>
      <c r="F14" s="288"/>
      <c r="G14" s="288"/>
      <c r="H14" s="213"/>
      <c r="I14" s="84" t="s">
        <v>73</v>
      </c>
      <c r="J14" s="85">
        <f>F23+1</f>
        <v>45790</v>
      </c>
      <c r="K14" s="223"/>
      <c r="L14" s="62" t="s">
        <v>69</v>
      </c>
      <c r="M14" s="62">
        <f>DAY(J14)</f>
        <v>13</v>
      </c>
      <c r="N14" s="62" t="str">
        <f>IF(OR(M14=1,M14=21,M9=31),"st",IF(OR(M14=2,M14=12,M14=22),"nd",IF(OR(M14=3,M14=13,M14=23),"rd","th")))</f>
        <v>rd</v>
      </c>
    </row>
    <row r="15" spans="2:14" s="106" customFormat="1" ht="32.1" customHeight="1">
      <c r="B15" s="103">
        <v>3</v>
      </c>
      <c r="C15" s="103"/>
      <c r="D15" s="104" t="s">
        <v>97</v>
      </c>
      <c r="E15" s="107" t="s">
        <v>134</v>
      </c>
      <c r="F15" s="69"/>
      <c r="G15" s="69"/>
      <c r="H15" s="213"/>
      <c r="I15" s="77"/>
      <c r="J15" s="65"/>
      <c r="K15" s="224"/>
      <c r="L15" s="62" t="s">
        <v>70</v>
      </c>
      <c r="M15" s="61">
        <f>MONTH(J14)</f>
        <v>5</v>
      </c>
      <c r="N15" s="61" t="str">
        <f>IF(M15=1,"Jan",IF(M15=2,"Feb",IF(M15=3,"Mar",IF(M15=4,"Apr",IF(M15=5,"May",IF(M15=6,"Jun",IF(M15=7,"Jul",IF(M15=8,"Aug",IF(M15=9,"Sep",IF(M15=10,"Oct",IF(M15=11,"Nov","Dec")))))))))))</f>
        <v>May</v>
      </c>
    </row>
    <row r="16" spans="2:14" s="106" customFormat="1" ht="30.75" customHeight="1">
      <c r="B16" s="103">
        <v>4</v>
      </c>
      <c r="C16" s="103"/>
      <c r="D16" s="104" t="s">
        <v>98</v>
      </c>
      <c r="E16" s="107" t="s">
        <v>132</v>
      </c>
      <c r="F16" s="69"/>
      <c r="G16" s="69"/>
      <c r="H16" s="213"/>
      <c r="I16" s="77"/>
      <c r="J16" s="65"/>
      <c r="K16" s="224"/>
      <c r="L16" s="61" t="s">
        <v>71</v>
      </c>
      <c r="M16" s="63">
        <f>YEAR(J14)</f>
        <v>2025</v>
      </c>
      <c r="N16" s="63"/>
    </row>
    <row r="17" spans="2:15" s="106" customFormat="1" ht="15.95" customHeight="1">
      <c r="B17" s="103">
        <v>5</v>
      </c>
      <c r="C17" s="103"/>
      <c r="D17" s="108" t="s">
        <v>99</v>
      </c>
      <c r="E17" s="289" t="str">
        <f>"Tuần từ "&amp;$M$5&amp;"/"&amp;$M$6&amp;"/"&amp;$M$7&amp;" đến "&amp;$M$9&amp;"/"&amp;$M$10&amp;"/"&amp;$M$12&amp;""</f>
        <v>Tuần từ 6/5/2025 đến 12/5/2025</v>
      </c>
      <c r="F17" s="289"/>
      <c r="G17" s="289"/>
      <c r="H17" s="214"/>
      <c r="I17" s="105"/>
      <c r="J17" s="109"/>
      <c r="K17" s="222"/>
      <c r="L17" s="93"/>
      <c r="M17" s="96"/>
      <c r="N17" s="96"/>
    </row>
    <row r="18" spans="2:15" ht="15.95" customHeight="1">
      <c r="B18" s="110"/>
      <c r="C18" s="103"/>
      <c r="D18" s="111" t="s">
        <v>89</v>
      </c>
      <c r="E18" s="253" t="str">
        <f>"(period: from "&amp;$N$6&amp;" "&amp;$M$5&amp;$N$5&amp;" "&amp;$M$7&amp;" to "&amp;$N$10&amp;" "&amp;$M$9&amp;$N$9&amp;" "&amp;$M$12&amp;")"</f>
        <v>(period: from May 6th 2025 to May 12th 2025)</v>
      </c>
      <c r="F18" s="253"/>
      <c r="G18" s="112"/>
      <c r="H18" s="215"/>
      <c r="I18" s="84"/>
      <c r="J18" s="113"/>
      <c r="K18" s="87"/>
      <c r="L18" s="113"/>
      <c r="M18" s="113"/>
      <c r="N18" s="113"/>
    </row>
    <row r="19" spans="2:15" ht="15.95" customHeight="1">
      <c r="B19" s="110">
        <v>6</v>
      </c>
      <c r="C19" s="103"/>
      <c r="D19" s="114" t="s">
        <v>90</v>
      </c>
      <c r="E19" s="289">
        <f>F23</f>
        <v>45789</v>
      </c>
      <c r="F19" s="289"/>
      <c r="G19" s="289"/>
      <c r="H19" s="214"/>
      <c r="I19" s="84"/>
      <c r="J19" s="113"/>
      <c r="K19" s="87"/>
      <c r="L19" s="113"/>
      <c r="M19" s="113"/>
      <c r="N19" s="113"/>
    </row>
    <row r="20" spans="2:15" ht="15.95" customHeight="1">
      <c r="B20" s="110"/>
      <c r="C20" s="103"/>
      <c r="D20" s="111" t="s">
        <v>91</v>
      </c>
      <c r="E20" s="245">
        <f>E19</f>
        <v>45789</v>
      </c>
      <c r="F20" s="112"/>
      <c r="G20" s="112"/>
      <c r="H20" s="215"/>
      <c r="I20" s="84"/>
      <c r="J20" s="113"/>
      <c r="K20" s="87"/>
      <c r="L20" s="113"/>
      <c r="M20" s="113"/>
      <c r="N20" s="113"/>
    </row>
    <row r="21" spans="2:15" ht="13.5" customHeight="1">
      <c r="B21" s="103"/>
      <c r="C21" s="103"/>
      <c r="D21" s="68"/>
      <c r="E21" s="68"/>
      <c r="F21" s="68"/>
      <c r="G21" s="115" t="s">
        <v>63</v>
      </c>
      <c r="I21" s="84"/>
      <c r="J21" s="116"/>
      <c r="K21" s="223"/>
      <c r="L21" s="94"/>
      <c r="M21" s="94"/>
      <c r="N21" s="94"/>
    </row>
    <row r="22" spans="2:15" ht="31.5" customHeight="1">
      <c r="B22" s="195" t="s">
        <v>49</v>
      </c>
      <c r="C22" s="275" t="s">
        <v>50</v>
      </c>
      <c r="D22" s="276"/>
      <c r="E22" s="277"/>
      <c r="F22" s="196" t="s">
        <v>51</v>
      </c>
      <c r="G22" s="196" t="s">
        <v>133</v>
      </c>
      <c r="H22" s="117"/>
      <c r="I22" s="117"/>
      <c r="J22" s="118"/>
      <c r="K22" s="224"/>
      <c r="L22" s="283">
        <f>G23</f>
        <v>45782</v>
      </c>
    </row>
    <row r="23" spans="2:15" ht="16.5" customHeight="1">
      <c r="B23" s="197"/>
      <c r="C23" s="198"/>
      <c r="D23" s="199"/>
      <c r="E23" s="200"/>
      <c r="F23" s="201">
        <f>G23+7</f>
        <v>45789</v>
      </c>
      <c r="G23" s="201">
        <v>45782</v>
      </c>
      <c r="H23" s="117"/>
      <c r="I23" s="117"/>
      <c r="J23" s="118"/>
      <c r="K23" s="224"/>
      <c r="L23" s="283"/>
      <c r="M23" s="96"/>
      <c r="N23" s="96"/>
    </row>
    <row r="24" spans="2:15" ht="27.75" customHeight="1">
      <c r="B24" s="122" t="s">
        <v>1</v>
      </c>
      <c r="C24" s="278" t="s">
        <v>100</v>
      </c>
      <c r="D24" s="279"/>
      <c r="E24" s="279"/>
      <c r="F24" s="123"/>
      <c r="G24" s="123"/>
      <c r="I24" s="113"/>
      <c r="J24" s="113"/>
      <c r="K24" s="87"/>
      <c r="L24" s="113"/>
      <c r="M24" s="113"/>
    </row>
    <row r="25" spans="2:15" ht="32.25" customHeight="1">
      <c r="B25" s="124">
        <v>1</v>
      </c>
      <c r="C25" s="278" t="s">
        <v>101</v>
      </c>
      <c r="D25" s="279"/>
      <c r="E25" s="280"/>
      <c r="F25" s="125"/>
      <c r="G25" s="125"/>
      <c r="H25" s="212" t="s">
        <v>74</v>
      </c>
      <c r="I25" s="202">
        <v>5700000</v>
      </c>
      <c r="J25" s="178"/>
      <c r="K25" s="225"/>
      <c r="L25" s="179"/>
      <c r="M25" s="179"/>
    </row>
    <row r="26" spans="2:15" ht="20.100000000000001" customHeight="1">
      <c r="B26" s="124">
        <v>1.1000000000000001</v>
      </c>
      <c r="C26" s="126"/>
      <c r="D26" s="281" t="s">
        <v>60</v>
      </c>
      <c r="E26" s="282"/>
      <c r="F26" s="159">
        <v>61438503974</v>
      </c>
      <c r="G26" s="159">
        <v>61072699723</v>
      </c>
      <c r="H26" s="212" t="s">
        <v>75</v>
      </c>
      <c r="I26" s="202">
        <v>5700000</v>
      </c>
      <c r="J26" s="179"/>
      <c r="K26" s="225"/>
      <c r="L26" s="180">
        <v>66085637605</v>
      </c>
      <c r="M26" s="181">
        <f>L26-G26</f>
        <v>5012937882</v>
      </c>
      <c r="O26" s="154"/>
    </row>
    <row r="27" spans="2:15" ht="20.100000000000001" customHeight="1">
      <c r="B27" s="127">
        <v>1.2</v>
      </c>
      <c r="C27" s="128"/>
      <c r="D27" s="262" t="s">
        <v>61</v>
      </c>
      <c r="E27" s="263"/>
      <c r="F27" s="160">
        <v>975214348</v>
      </c>
      <c r="G27" s="160">
        <v>969407932</v>
      </c>
      <c r="H27" s="212" t="s">
        <v>77</v>
      </c>
      <c r="I27" s="203">
        <v>0</v>
      </c>
      <c r="J27" s="182"/>
      <c r="K27" s="226"/>
      <c r="L27" s="180">
        <v>1159397150</v>
      </c>
      <c r="M27" s="181">
        <f t="shared" ref="M27:M54" si="0">L27-G27</f>
        <v>189989218</v>
      </c>
      <c r="O27" s="154"/>
    </row>
    <row r="28" spans="2:15" ht="20.100000000000001" customHeight="1">
      <c r="B28" s="127">
        <v>1.3</v>
      </c>
      <c r="C28" s="128"/>
      <c r="D28" s="262" t="s">
        <v>62</v>
      </c>
      <c r="E28" s="263"/>
      <c r="F28" s="248">
        <f>G32</f>
        <v>9752.1434800000006</v>
      </c>
      <c r="G28" s="157">
        <v>9694.07</v>
      </c>
      <c r="I28" s="204"/>
      <c r="J28" s="179"/>
      <c r="K28" s="225"/>
      <c r="L28" s="180">
        <v>11593.97</v>
      </c>
      <c r="M28" s="181">
        <f>L28-G28</f>
        <v>1899.8999999999996</v>
      </c>
      <c r="O28" s="154"/>
    </row>
    <row r="29" spans="2:15" ht="33" customHeight="1">
      <c r="B29" s="127">
        <v>2</v>
      </c>
      <c r="C29" s="254" t="s">
        <v>102</v>
      </c>
      <c r="D29" s="255"/>
      <c r="E29" s="256"/>
      <c r="F29" s="160"/>
      <c r="G29" s="160"/>
      <c r="I29" s="204">
        <f>F23</f>
        <v>45789</v>
      </c>
      <c r="J29" s="183"/>
      <c r="K29" s="227"/>
      <c r="L29" s="180"/>
      <c r="M29" s="181">
        <f t="shared" si="0"/>
        <v>0</v>
      </c>
      <c r="N29" s="154"/>
    </row>
    <row r="30" spans="2:15" ht="20.100000000000001" customHeight="1" thickBot="1">
      <c r="B30" s="127">
        <v>2.1</v>
      </c>
      <c r="C30" s="128"/>
      <c r="D30" s="262" t="s">
        <v>60</v>
      </c>
      <c r="E30" s="263"/>
      <c r="F30" s="160">
        <v>63771751100</v>
      </c>
      <c r="G30" s="160">
        <v>61438503974</v>
      </c>
      <c r="H30" s="212" t="s">
        <v>41</v>
      </c>
      <c r="I30" s="205">
        <v>72193296117</v>
      </c>
      <c r="J30" s="184"/>
      <c r="K30" s="228"/>
      <c r="L30" s="180">
        <v>67453410907</v>
      </c>
      <c r="M30" s="181">
        <f t="shared" si="0"/>
        <v>6014906933</v>
      </c>
      <c r="N30" s="154"/>
    </row>
    <row r="31" spans="2:15" ht="20.100000000000001" customHeight="1" thickBot="1">
      <c r="B31" s="127">
        <v>2.2000000000000002</v>
      </c>
      <c r="C31" s="128"/>
      <c r="D31" s="262" t="s">
        <v>61</v>
      </c>
      <c r="E31" s="263"/>
      <c r="F31" s="160">
        <v>1012250017</v>
      </c>
      <c r="G31" s="160">
        <v>975214348</v>
      </c>
      <c r="I31" s="205"/>
      <c r="J31" s="184"/>
      <c r="K31" s="228"/>
      <c r="L31" s="180">
        <v>1183393173</v>
      </c>
      <c r="M31" s="181">
        <f t="shared" si="0"/>
        <v>208178825</v>
      </c>
      <c r="N31" s="154"/>
    </row>
    <row r="32" spans="2:15" ht="20.100000000000001" customHeight="1" thickBot="1">
      <c r="B32" s="127">
        <v>2.2999999999999998</v>
      </c>
      <c r="C32" s="128"/>
      <c r="D32" s="262" t="s">
        <v>62</v>
      </c>
      <c r="E32" s="263"/>
      <c r="F32" s="246">
        <v>10122.500169999999</v>
      </c>
      <c r="G32" s="248">
        <v>9752.1434800000006</v>
      </c>
      <c r="H32" s="212" t="s">
        <v>113</v>
      </c>
      <c r="I32" s="206">
        <v>57</v>
      </c>
      <c r="J32" s="184"/>
      <c r="K32" s="228"/>
      <c r="L32" s="180">
        <v>11833.93</v>
      </c>
      <c r="M32" s="181">
        <f t="shared" si="0"/>
        <v>2081.7865199999997</v>
      </c>
      <c r="N32" s="154"/>
    </row>
    <row r="33" spans="2:15" ht="35.1" customHeight="1" thickBot="1">
      <c r="B33" s="127">
        <v>3</v>
      </c>
      <c r="C33" s="274" t="s">
        <v>93</v>
      </c>
      <c r="D33" s="255"/>
      <c r="E33" s="256"/>
      <c r="F33" s="160">
        <v>2333247126</v>
      </c>
      <c r="G33" s="160">
        <v>365804251</v>
      </c>
      <c r="I33" s="206"/>
      <c r="J33" s="184"/>
      <c r="K33" s="228"/>
      <c r="L33" s="180">
        <v>1367773302</v>
      </c>
      <c r="M33" s="181">
        <f t="shared" si="0"/>
        <v>1001969051</v>
      </c>
      <c r="N33" s="154"/>
    </row>
    <row r="34" spans="2:15" ht="27" customHeight="1" thickBot="1">
      <c r="B34" s="127">
        <v>3.1</v>
      </c>
      <c r="C34" s="130"/>
      <c r="D34" s="257" t="s">
        <v>92</v>
      </c>
      <c r="E34" s="258"/>
      <c r="F34" s="160">
        <v>2333247126</v>
      </c>
      <c r="G34" s="160">
        <v>365804251</v>
      </c>
      <c r="H34" s="212" t="s">
        <v>114</v>
      </c>
      <c r="I34" s="207">
        <v>1266549054</v>
      </c>
      <c r="J34" s="184"/>
      <c r="K34" s="228"/>
      <c r="L34" s="180">
        <v>1367773302</v>
      </c>
      <c r="M34" s="181">
        <f t="shared" si="0"/>
        <v>1001969051</v>
      </c>
      <c r="N34" s="154"/>
    </row>
    <row r="35" spans="2:15" ht="27.75" customHeight="1" thickBot="1">
      <c r="B35" s="127">
        <v>3.2</v>
      </c>
      <c r="C35" s="131"/>
      <c r="D35" s="257" t="s">
        <v>76</v>
      </c>
      <c r="E35" s="258"/>
      <c r="F35" s="174"/>
      <c r="G35" s="160"/>
      <c r="I35" s="207"/>
      <c r="J35" s="184"/>
      <c r="K35" s="228"/>
      <c r="L35" s="180">
        <v>0</v>
      </c>
      <c r="M35" s="181">
        <f t="shared" si="0"/>
        <v>0</v>
      </c>
      <c r="N35" s="154"/>
    </row>
    <row r="36" spans="2:15" ht="27" customHeight="1" thickBot="1">
      <c r="B36" s="127">
        <v>3.3</v>
      </c>
      <c r="C36" s="131"/>
      <c r="D36" s="257" t="s">
        <v>52</v>
      </c>
      <c r="E36" s="258"/>
      <c r="F36" s="158"/>
      <c r="G36" s="161"/>
      <c r="H36" s="212" t="s">
        <v>115</v>
      </c>
      <c r="I36" s="208">
        <v>12665.49</v>
      </c>
      <c r="J36" s="185"/>
      <c r="K36" s="228"/>
      <c r="L36" s="180">
        <v>0</v>
      </c>
      <c r="M36" s="181">
        <f t="shared" si="0"/>
        <v>0</v>
      </c>
      <c r="O36" s="154"/>
    </row>
    <row r="37" spans="2:15" ht="32.1" customHeight="1">
      <c r="B37" s="132">
        <v>4</v>
      </c>
      <c r="C37" s="259" t="s">
        <v>103</v>
      </c>
      <c r="D37" s="260"/>
      <c r="E37" s="261"/>
      <c r="F37" s="247">
        <f>F32-F28</f>
        <v>370.35668999999871</v>
      </c>
      <c r="G37" s="158">
        <v>58.073480000000927</v>
      </c>
      <c r="I37" s="209"/>
      <c r="J37" s="186"/>
      <c r="K37" s="228"/>
      <c r="L37" s="180">
        <v>239.96000000000095</v>
      </c>
      <c r="M37" s="181">
        <f t="shared" si="0"/>
        <v>181.88652000000002</v>
      </c>
      <c r="O37" s="154"/>
    </row>
    <row r="38" spans="2:15" ht="32.1" customHeight="1">
      <c r="B38" s="127">
        <v>5</v>
      </c>
      <c r="C38" s="254" t="s">
        <v>104</v>
      </c>
      <c r="D38" s="255"/>
      <c r="E38" s="255"/>
      <c r="F38" s="162"/>
      <c r="G38" s="162"/>
      <c r="I38" s="210">
        <v>736543004</v>
      </c>
      <c r="J38" s="188"/>
      <c r="K38" s="228"/>
      <c r="L38" s="180"/>
      <c r="M38" s="181">
        <f t="shared" si="0"/>
        <v>0</v>
      </c>
      <c r="O38" s="154"/>
    </row>
    <row r="39" spans="2:15" ht="20.100000000000001" customHeight="1">
      <c r="B39" s="127">
        <v>5.0999999999999996</v>
      </c>
      <c r="C39" s="131"/>
      <c r="D39" s="262" t="s">
        <v>56</v>
      </c>
      <c r="E39" s="263"/>
      <c r="F39" s="160">
        <v>65487354071</v>
      </c>
      <c r="G39" s="160">
        <v>65487354071</v>
      </c>
      <c r="H39" s="217"/>
      <c r="I39" s="211"/>
      <c r="J39" s="189"/>
      <c r="K39" s="228"/>
      <c r="L39" s="180">
        <v>71423427073</v>
      </c>
      <c r="M39" s="181">
        <f t="shared" si="0"/>
        <v>5936073002</v>
      </c>
      <c r="O39" s="154"/>
    </row>
    <row r="40" spans="2:15" ht="20.100000000000001" customHeight="1">
      <c r="B40" s="127">
        <v>5.2</v>
      </c>
      <c r="C40" s="131"/>
      <c r="D40" s="262" t="s">
        <v>57</v>
      </c>
      <c r="E40" s="263"/>
      <c r="F40" s="160">
        <v>54222704675</v>
      </c>
      <c r="G40" s="160">
        <v>54222704675</v>
      </c>
      <c r="H40" s="217"/>
      <c r="I40" s="211">
        <v>12400</v>
      </c>
      <c r="J40" s="189"/>
      <c r="K40" s="228"/>
      <c r="L40" s="180">
        <v>56861176500</v>
      </c>
      <c r="M40" s="181">
        <f t="shared" si="0"/>
        <v>2638471825</v>
      </c>
      <c r="O40" s="154"/>
    </row>
    <row r="41" spans="2:15" ht="32.1" customHeight="1">
      <c r="B41" s="134">
        <v>6</v>
      </c>
      <c r="C41" s="264" t="s">
        <v>111</v>
      </c>
      <c r="D41" s="260"/>
      <c r="E41" s="260"/>
      <c r="F41" s="150"/>
      <c r="G41" s="129"/>
      <c r="I41" s="210"/>
      <c r="J41" s="186"/>
      <c r="K41" s="229"/>
      <c r="L41" s="186"/>
      <c r="M41" s="181">
        <f t="shared" si="0"/>
        <v>0</v>
      </c>
      <c r="O41" s="154"/>
    </row>
    <row r="42" spans="2:15" ht="16.5">
      <c r="B42" s="134">
        <v>6.1</v>
      </c>
      <c r="C42" s="135"/>
      <c r="D42" s="136" t="s">
        <v>119</v>
      </c>
      <c r="E42" s="136"/>
      <c r="F42" s="129"/>
      <c r="G42" s="129"/>
      <c r="I42" s="187"/>
      <c r="J42" s="186"/>
      <c r="K42" s="229"/>
      <c r="L42" s="186"/>
      <c r="M42" s="181">
        <f t="shared" si="0"/>
        <v>0</v>
      </c>
      <c r="O42" s="154"/>
    </row>
    <row r="43" spans="2:15" ht="16.5">
      <c r="B43" s="134">
        <v>6.2</v>
      </c>
      <c r="C43" s="135"/>
      <c r="D43" s="136" t="s">
        <v>120</v>
      </c>
      <c r="E43" s="136"/>
      <c r="F43" s="129"/>
      <c r="G43" s="129"/>
      <c r="I43" s="190"/>
      <c r="J43" s="186"/>
      <c r="K43" s="229"/>
      <c r="L43" s="186"/>
      <c r="M43" s="181">
        <f t="shared" si="0"/>
        <v>0</v>
      </c>
      <c r="O43" s="154"/>
    </row>
    <row r="44" spans="2:15" ht="16.5">
      <c r="B44" s="134">
        <v>6.3</v>
      </c>
      <c r="C44" s="135"/>
      <c r="D44" s="136" t="s">
        <v>121</v>
      </c>
      <c r="E44" s="136"/>
      <c r="F44" s="129"/>
      <c r="G44" s="129"/>
      <c r="I44" s="191"/>
      <c r="J44" s="186"/>
      <c r="K44" s="229"/>
      <c r="L44" s="186"/>
      <c r="M44" s="181">
        <f t="shared" si="0"/>
        <v>0</v>
      </c>
      <c r="O44" s="154"/>
    </row>
    <row r="45" spans="2:15" ht="42" customHeight="1">
      <c r="B45" s="137" t="s">
        <v>2</v>
      </c>
      <c r="C45" s="254" t="s">
        <v>105</v>
      </c>
      <c r="D45" s="255"/>
      <c r="E45" s="255"/>
      <c r="F45" s="236"/>
      <c r="G45" s="133"/>
      <c r="I45" s="192"/>
      <c r="J45" s="186"/>
      <c r="K45" s="229"/>
      <c r="L45" s="186"/>
      <c r="M45" s="181">
        <f t="shared" si="0"/>
        <v>0</v>
      </c>
      <c r="O45" s="154"/>
    </row>
    <row r="46" spans="2:15" ht="32.1" customHeight="1">
      <c r="B46" s="127">
        <v>1</v>
      </c>
      <c r="C46" s="254" t="s">
        <v>106</v>
      </c>
      <c r="D46" s="255"/>
      <c r="E46" s="256"/>
      <c r="F46" s="129">
        <f>G47</f>
        <v>9680</v>
      </c>
      <c r="G46" s="129">
        <v>9700</v>
      </c>
      <c r="I46" s="183"/>
      <c r="J46" s="186"/>
      <c r="K46" s="229"/>
      <c r="L46" s="186">
        <v>12100</v>
      </c>
      <c r="M46" s="181">
        <f t="shared" si="0"/>
        <v>2400</v>
      </c>
      <c r="O46" s="154"/>
    </row>
    <row r="47" spans="2:15" ht="32.1" customHeight="1">
      <c r="B47" s="127">
        <v>2</v>
      </c>
      <c r="C47" s="254" t="s">
        <v>107</v>
      </c>
      <c r="D47" s="255"/>
      <c r="E47" s="256"/>
      <c r="F47" s="175">
        <v>10000</v>
      </c>
      <c r="G47" s="129">
        <v>9680</v>
      </c>
      <c r="I47" s="193"/>
      <c r="J47" s="186"/>
      <c r="K47" s="229"/>
      <c r="L47" s="186">
        <v>12470</v>
      </c>
      <c r="M47" s="181">
        <f t="shared" si="0"/>
        <v>2790</v>
      </c>
      <c r="O47" s="154"/>
    </row>
    <row r="48" spans="2:15" ht="32.1" customHeight="1">
      <c r="B48" s="127">
        <v>3</v>
      </c>
      <c r="C48" s="254" t="s">
        <v>108</v>
      </c>
      <c r="D48" s="255"/>
      <c r="E48" s="256"/>
      <c r="F48" s="176">
        <f>F47-F46</f>
        <v>320</v>
      </c>
      <c r="G48" s="176">
        <v>-20</v>
      </c>
      <c r="I48" s="194"/>
      <c r="J48" s="186"/>
      <c r="K48" s="229"/>
      <c r="L48" s="186">
        <v>370</v>
      </c>
      <c r="M48" s="181">
        <f t="shared" si="0"/>
        <v>390</v>
      </c>
      <c r="O48" s="154"/>
    </row>
    <row r="49" spans="2:15" ht="32.1" customHeight="1">
      <c r="B49" s="271">
        <v>4</v>
      </c>
      <c r="C49" s="254" t="s">
        <v>109</v>
      </c>
      <c r="D49" s="255"/>
      <c r="E49" s="255"/>
      <c r="F49" s="236"/>
      <c r="G49" s="133"/>
      <c r="I49" s="181"/>
      <c r="J49" s="186"/>
      <c r="K49" s="229"/>
      <c r="L49" s="186"/>
      <c r="M49" s="181">
        <f t="shared" si="0"/>
        <v>0</v>
      </c>
      <c r="O49" s="154"/>
    </row>
    <row r="50" spans="2:15" ht="15.95" customHeight="1">
      <c r="B50" s="272"/>
      <c r="C50" s="131"/>
      <c r="D50" s="262" t="s">
        <v>58</v>
      </c>
      <c r="E50" s="263"/>
      <c r="F50" s="151">
        <f>F47-F32</f>
        <v>-122.50016999999934</v>
      </c>
      <c r="G50" s="151">
        <v>-72.143480000000636</v>
      </c>
      <c r="I50" s="181"/>
      <c r="J50" s="186"/>
      <c r="K50" s="229"/>
      <c r="L50" s="186">
        <v>636.06999999999971</v>
      </c>
      <c r="M50" s="181">
        <f t="shared" si="0"/>
        <v>708.21348000000035</v>
      </c>
      <c r="O50" s="154"/>
    </row>
    <row r="51" spans="2:15" ht="15.95" customHeight="1">
      <c r="B51" s="273"/>
      <c r="C51" s="131"/>
      <c r="D51" s="262" t="s">
        <v>59</v>
      </c>
      <c r="E51" s="263"/>
      <c r="F51" s="138">
        <f>F47/F32-1</f>
        <v>-1.2101770110417243E-2</v>
      </c>
      <c r="G51" s="138">
        <v>-7.397704940247718E-3</v>
      </c>
      <c r="H51" s="216"/>
      <c r="I51" s="181"/>
      <c r="J51" s="179"/>
      <c r="K51" s="225"/>
      <c r="L51" s="179">
        <v>5.3749684170854461E-2</v>
      </c>
      <c r="M51" s="181">
        <f t="shared" si="0"/>
        <v>6.1147389111102179E-2</v>
      </c>
      <c r="O51" s="154"/>
    </row>
    <row r="52" spans="2:15" ht="31.5" customHeight="1">
      <c r="B52" s="271">
        <v>5</v>
      </c>
      <c r="C52" s="254" t="s">
        <v>110</v>
      </c>
      <c r="D52" s="255"/>
      <c r="E52" s="255"/>
      <c r="F52" s="133"/>
      <c r="G52" s="133"/>
      <c r="I52" s="211"/>
      <c r="J52" s="179"/>
      <c r="K52" s="225"/>
      <c r="L52" s="179"/>
      <c r="M52" s="181">
        <f t="shared" si="0"/>
        <v>0</v>
      </c>
      <c r="O52" s="154"/>
    </row>
    <row r="53" spans="2:15" ht="15.95" customHeight="1">
      <c r="B53" s="272"/>
      <c r="C53" s="131"/>
      <c r="D53" s="262" t="s">
        <v>56</v>
      </c>
      <c r="E53" s="263"/>
      <c r="F53" s="129">
        <v>10390</v>
      </c>
      <c r="G53" s="129">
        <v>10390</v>
      </c>
      <c r="H53" s="212" t="s">
        <v>116</v>
      </c>
      <c r="I53" s="211">
        <v>16930</v>
      </c>
      <c r="J53" s="189"/>
      <c r="K53" s="228">
        <f>F53-I53</f>
        <v>-6540</v>
      </c>
      <c r="L53" s="179">
        <v>16930</v>
      </c>
      <c r="M53" s="181">
        <f t="shared" si="0"/>
        <v>6540</v>
      </c>
      <c r="O53" s="154"/>
    </row>
    <row r="54" spans="2:15" ht="15.95" customHeight="1">
      <c r="B54" s="273"/>
      <c r="C54" s="131"/>
      <c r="D54" s="262" t="s">
        <v>57</v>
      </c>
      <c r="E54" s="263"/>
      <c r="F54" s="129">
        <v>8710</v>
      </c>
      <c r="G54" s="129">
        <v>8710</v>
      </c>
      <c r="H54" s="212" t="s">
        <v>117</v>
      </c>
      <c r="I54" s="211">
        <v>10820</v>
      </c>
      <c r="J54" s="177"/>
      <c r="K54" s="228">
        <f>F54-I54</f>
        <v>-2110</v>
      </c>
      <c r="L54" s="68">
        <v>10820</v>
      </c>
      <c r="M54" s="181">
        <f t="shared" si="0"/>
        <v>2110</v>
      </c>
      <c r="O54" s="154"/>
    </row>
    <row r="55" spans="2:15" ht="15.95" customHeight="1">
      <c r="B55" s="163"/>
      <c r="C55" s="164"/>
      <c r="D55" s="165"/>
      <c r="E55" s="165"/>
      <c r="F55" s="166"/>
      <c r="G55" s="167"/>
      <c r="I55" s="88"/>
      <c r="J55" s="119"/>
      <c r="K55" s="230"/>
      <c r="L55" s="113"/>
      <c r="M55" s="88"/>
      <c r="O55" s="154"/>
    </row>
    <row r="56" spans="2:15" ht="18.75" hidden="1" customHeight="1">
      <c r="B56" s="139"/>
      <c r="C56" s="139"/>
      <c r="D56" s="140"/>
      <c r="E56" s="140"/>
      <c r="F56" s="141"/>
      <c r="G56" s="141"/>
      <c r="I56" s="88">
        <v>22900</v>
      </c>
      <c r="J56" s="12"/>
      <c r="K56" s="231"/>
      <c r="L56" s="113"/>
      <c r="M56" s="113"/>
    </row>
    <row r="57" spans="2:15" ht="15" customHeight="1">
      <c r="B57" s="267" t="s">
        <v>53</v>
      </c>
      <c r="C57" s="267"/>
      <c r="D57" s="267"/>
      <c r="E57" s="142"/>
      <c r="F57" s="268" t="s">
        <v>78</v>
      </c>
      <c r="G57" s="268"/>
      <c r="H57" s="213"/>
      <c r="I57" s="88"/>
      <c r="J57" s="92"/>
      <c r="K57" s="232"/>
      <c r="L57" s="120"/>
      <c r="M57" s="120"/>
    </row>
    <row r="58" spans="2:15" ht="15" customHeight="1">
      <c r="B58" s="269" t="s">
        <v>54</v>
      </c>
      <c r="C58" s="269"/>
      <c r="D58" s="269"/>
      <c r="E58" s="143"/>
      <c r="F58" s="270" t="s">
        <v>55</v>
      </c>
      <c r="G58" s="270"/>
      <c r="H58" s="213"/>
      <c r="I58" s="88"/>
      <c r="J58" s="120"/>
      <c r="K58" s="233"/>
      <c r="L58" s="121"/>
      <c r="M58" s="121"/>
    </row>
    <row r="59" spans="2:15" ht="15.75">
      <c r="B59" s="155"/>
      <c r="C59" s="155"/>
      <c r="D59" s="155"/>
      <c r="E59" s="156"/>
      <c r="F59" s="146"/>
      <c r="G59" s="146"/>
      <c r="H59" s="213"/>
      <c r="I59" s="88"/>
      <c r="J59" s="120"/>
      <c r="K59" s="233"/>
      <c r="L59" s="121"/>
      <c r="M59" s="121"/>
    </row>
    <row r="60" spans="2:15" ht="15.75">
      <c r="B60" s="170"/>
      <c r="C60" s="170"/>
      <c r="D60" s="170"/>
      <c r="E60" s="171"/>
      <c r="F60" s="146"/>
      <c r="G60" s="146"/>
      <c r="H60" s="213"/>
      <c r="I60" s="88"/>
      <c r="J60" s="120"/>
      <c r="K60" s="233"/>
      <c r="L60" s="121"/>
      <c r="M60" s="121"/>
    </row>
    <row r="61" spans="2:15" ht="15.75">
      <c r="B61" s="170"/>
      <c r="C61" s="170"/>
      <c r="D61" s="170"/>
      <c r="E61" s="171"/>
      <c r="F61" s="146"/>
      <c r="G61" s="146"/>
      <c r="H61" s="213"/>
      <c r="I61" s="88"/>
      <c r="J61" s="120"/>
      <c r="K61" s="233"/>
      <c r="L61" s="121"/>
      <c r="M61" s="121"/>
    </row>
    <row r="62" spans="2:15" ht="15.75">
      <c r="B62" s="12"/>
      <c r="C62" s="12"/>
      <c r="D62" s="12"/>
      <c r="E62" s="147"/>
      <c r="F62" s="148"/>
      <c r="G62" s="149"/>
      <c r="H62" s="213"/>
      <c r="I62" s="88"/>
      <c r="J62" s="252"/>
      <c r="K62" s="252"/>
      <c r="L62" s="252"/>
      <c r="M62" s="121"/>
    </row>
    <row r="63" spans="2:15" ht="15.75">
      <c r="B63" s="265"/>
      <c r="C63" s="265"/>
      <c r="D63" s="265"/>
      <c r="E63" s="266"/>
      <c r="F63" s="266"/>
      <c r="G63" s="266"/>
      <c r="H63" s="213"/>
      <c r="I63" s="88"/>
      <c r="J63" s="120"/>
      <c r="K63" s="233"/>
      <c r="L63" s="121"/>
      <c r="M63" s="121"/>
    </row>
    <row r="64" spans="2:15" ht="15.75">
      <c r="B64" s="144"/>
      <c r="C64" s="144"/>
      <c r="D64" s="144"/>
      <c r="E64" s="145"/>
      <c r="F64" s="146"/>
      <c r="G64" s="146"/>
      <c r="H64" s="213"/>
      <c r="I64" s="88"/>
      <c r="J64" s="120"/>
      <c r="K64" s="233"/>
      <c r="L64" s="121"/>
      <c r="M64" s="121"/>
    </row>
    <row r="65" spans="2:13" ht="15.75">
      <c r="B65" s="12"/>
      <c r="C65" s="12"/>
      <c r="D65" s="12"/>
      <c r="E65" s="147"/>
      <c r="F65" s="148"/>
      <c r="G65" s="149"/>
      <c r="H65" s="213"/>
      <c r="I65" s="120"/>
      <c r="J65" s="252"/>
      <c r="K65" s="252"/>
      <c r="L65" s="252"/>
      <c r="M65" s="121"/>
    </row>
    <row r="66" spans="2:13" ht="15.75">
      <c r="B66" s="12"/>
      <c r="C66" s="12"/>
      <c r="D66" s="12"/>
      <c r="E66" s="147"/>
      <c r="F66" s="148"/>
      <c r="G66" s="149"/>
      <c r="H66" s="213"/>
      <c r="I66" s="120"/>
      <c r="J66" s="172"/>
      <c r="K66" s="232"/>
      <c r="L66" s="172"/>
      <c r="M66" s="121"/>
    </row>
    <row r="67" spans="2:13" ht="15.75">
      <c r="B67" s="92"/>
      <c r="C67" s="92"/>
      <c r="D67" s="92"/>
      <c r="E67" s="70"/>
      <c r="F67" s="71"/>
      <c r="G67" s="72"/>
      <c r="H67" s="213"/>
      <c r="I67" s="88"/>
      <c r="J67" s="251"/>
      <c r="K67" s="251"/>
      <c r="L67" s="251"/>
      <c r="M67" s="121"/>
    </row>
    <row r="68" spans="2:13" ht="15.75">
      <c r="B68" s="89"/>
      <c r="C68" s="86"/>
      <c r="D68" s="89"/>
      <c r="E68" s="70"/>
      <c r="F68" s="71"/>
      <c r="G68" s="72"/>
      <c r="H68" s="213"/>
      <c r="I68" s="88"/>
      <c r="J68" s="120"/>
      <c r="K68" s="233"/>
      <c r="L68" s="121"/>
      <c r="M68" s="121"/>
    </row>
    <row r="69" spans="2:13" ht="15.75">
      <c r="B69" s="173" t="s">
        <v>64</v>
      </c>
      <c r="C69" s="173"/>
      <c r="D69" s="173"/>
      <c r="E69" s="70"/>
      <c r="F69" s="173" t="s">
        <v>131</v>
      </c>
      <c r="G69" s="173"/>
      <c r="H69" s="213"/>
      <c r="I69" s="120"/>
      <c r="J69" s="120"/>
      <c r="K69" s="233"/>
      <c r="L69" s="121"/>
      <c r="M69" s="121"/>
    </row>
    <row r="70" spans="2:13" ht="15.75" hidden="1">
      <c r="B70" s="168" t="s">
        <v>118</v>
      </c>
      <c r="C70" s="168"/>
      <c r="D70" s="168"/>
      <c r="E70" s="70"/>
      <c r="F70" s="238" t="s">
        <v>123</v>
      </c>
      <c r="G70" s="239"/>
      <c r="H70" s="213"/>
      <c r="I70" s="120"/>
      <c r="J70" s="120"/>
      <c r="K70" s="233"/>
      <c r="L70" s="121"/>
      <c r="M70" s="121"/>
    </row>
    <row r="71" spans="2:13" ht="15.75" hidden="1">
      <c r="B71" s="169" t="s">
        <v>112</v>
      </c>
      <c r="C71" s="169"/>
      <c r="D71" s="169"/>
      <c r="E71" s="240"/>
      <c r="F71" s="241" t="s">
        <v>124</v>
      </c>
      <c r="G71" s="242"/>
      <c r="I71" s="120"/>
    </row>
    <row r="72" spans="2:13" ht="30" hidden="1" customHeight="1">
      <c r="B72" s="78"/>
      <c r="C72" s="237"/>
      <c r="D72" s="237"/>
      <c r="E72" s="243"/>
      <c r="F72" s="249" t="s">
        <v>125</v>
      </c>
      <c r="G72" s="249"/>
      <c r="H72" s="213"/>
      <c r="I72" s="120"/>
      <c r="J72" s="120"/>
      <c r="K72" s="233"/>
      <c r="L72" s="121"/>
      <c r="M72" s="121"/>
    </row>
    <row r="73" spans="2:13" ht="48" hidden="1" customHeight="1">
      <c r="B73" s="240"/>
      <c r="C73" s="240"/>
      <c r="D73" s="240"/>
      <c r="E73" s="240"/>
      <c r="F73" s="249" t="s">
        <v>126</v>
      </c>
      <c r="G73" s="249"/>
      <c r="I73" s="120"/>
    </row>
    <row r="74" spans="2:13" ht="15" customHeight="1">
      <c r="B74" s="168" t="s">
        <v>118</v>
      </c>
      <c r="C74" s="240"/>
      <c r="D74" s="240"/>
      <c r="E74" s="240"/>
      <c r="F74" s="238" t="s">
        <v>127</v>
      </c>
      <c r="G74" s="244"/>
      <c r="I74" s="120"/>
    </row>
    <row r="75" spans="2:13" ht="20.25" customHeight="1">
      <c r="B75" s="169" t="s">
        <v>112</v>
      </c>
      <c r="C75" s="240"/>
      <c r="D75" s="240"/>
      <c r="E75" s="240"/>
      <c r="F75" s="241" t="s">
        <v>128</v>
      </c>
      <c r="G75" s="244"/>
      <c r="I75" s="120"/>
    </row>
    <row r="76" spans="2:13" ht="46.5" customHeight="1">
      <c r="B76" s="240"/>
      <c r="C76" s="240"/>
      <c r="D76" s="240"/>
      <c r="E76" s="240"/>
      <c r="F76" s="250" t="s">
        <v>129</v>
      </c>
      <c r="G76" s="250"/>
      <c r="I76" s="120"/>
    </row>
    <row r="77" spans="2:13" ht="49.5" customHeight="1">
      <c r="B77" s="240"/>
      <c r="C77" s="240"/>
      <c r="D77" s="240"/>
      <c r="E77" s="240"/>
      <c r="F77" s="250" t="s">
        <v>130</v>
      </c>
      <c r="G77" s="250"/>
      <c r="I77" s="120"/>
    </row>
    <row r="78" spans="2:13" ht="15" customHeight="1">
      <c r="I78" s="120"/>
    </row>
    <row r="80" spans="2:13">
      <c r="I80" s="120"/>
    </row>
    <row r="82" spans="9:11">
      <c r="J82" s="113"/>
      <c r="K82" s="87"/>
    </row>
    <row r="83" spans="9:11">
      <c r="J83" s="113"/>
      <c r="K83" s="87"/>
    </row>
    <row r="84" spans="9:11">
      <c r="J84" s="113"/>
      <c r="K84" s="87"/>
    </row>
    <row r="85" spans="9:11">
      <c r="J85" s="109"/>
      <c r="K85" s="222"/>
    </row>
    <row r="86" spans="9:11">
      <c r="J86" s="120"/>
      <c r="K86" s="233"/>
    </row>
    <row r="87" spans="9:11">
      <c r="J87" s="120"/>
      <c r="K87" s="233"/>
    </row>
    <row r="88" spans="9:11">
      <c r="J88" s="121"/>
      <c r="K88" s="234"/>
    </row>
    <row r="89" spans="9:11">
      <c r="J89" s="121"/>
      <c r="K89" s="234"/>
    </row>
    <row r="90" spans="9:11" ht="15.75">
      <c r="I90" s="12"/>
      <c r="J90" s="153"/>
      <c r="K90" s="232"/>
    </row>
    <row r="91" spans="9:11" ht="15.75">
      <c r="I91" s="92"/>
      <c r="J91" s="152"/>
      <c r="K91" s="235"/>
    </row>
    <row r="92" spans="9:11">
      <c r="I92" s="113"/>
      <c r="J92" s="121"/>
      <c r="K92" s="234"/>
    </row>
    <row r="93" spans="9:11">
      <c r="I93" s="109"/>
      <c r="J93" s="121"/>
      <c r="K93" s="234"/>
    </row>
    <row r="94" spans="9:11" ht="15.75">
      <c r="I94" s="12"/>
      <c r="J94" s="121"/>
      <c r="K94" s="234"/>
    </row>
    <row r="95" spans="9:11" ht="15.75">
      <c r="I95" s="92"/>
      <c r="J95" s="121"/>
      <c r="K95" s="234"/>
    </row>
    <row r="96" spans="9:11">
      <c r="I96" s="120"/>
    </row>
    <row r="97" spans="9:9">
      <c r="I97" s="120"/>
    </row>
    <row r="98" spans="9:9" ht="15.75">
      <c r="I98" s="153"/>
    </row>
    <row r="99" spans="9:9" ht="15.75">
      <c r="I99" s="152"/>
    </row>
    <row r="100" spans="9:9">
      <c r="I100" s="120"/>
    </row>
    <row r="101" spans="9:9">
      <c r="I101" s="120"/>
    </row>
    <row r="102" spans="9:9">
      <c r="I102" s="120"/>
    </row>
    <row r="103" spans="9:9">
      <c r="I103" s="120"/>
    </row>
  </sheetData>
  <mergeCells count="53">
    <mergeCell ref="L22:L23"/>
    <mergeCell ref="B1:G1"/>
    <mergeCell ref="B2:G2"/>
    <mergeCell ref="B4:G4"/>
    <mergeCell ref="E13:G13"/>
    <mergeCell ref="E14:G14"/>
    <mergeCell ref="E17:G17"/>
    <mergeCell ref="E19:G19"/>
    <mergeCell ref="C33:E33"/>
    <mergeCell ref="C22:E22"/>
    <mergeCell ref="C24:E24"/>
    <mergeCell ref="C25:E25"/>
    <mergeCell ref="D26:E26"/>
    <mergeCell ref="D27:E27"/>
    <mergeCell ref="D28:E28"/>
    <mergeCell ref="C29:E29"/>
    <mergeCell ref="D30:E30"/>
    <mergeCell ref="D31:E31"/>
    <mergeCell ref="D32:E32"/>
    <mergeCell ref="B57:D57"/>
    <mergeCell ref="F57:G57"/>
    <mergeCell ref="B58:D58"/>
    <mergeCell ref="F58:G58"/>
    <mergeCell ref="C47:E47"/>
    <mergeCell ref="B49:B51"/>
    <mergeCell ref="C49:E49"/>
    <mergeCell ref="D50:E50"/>
    <mergeCell ref="D51:E51"/>
    <mergeCell ref="B52:B54"/>
    <mergeCell ref="C52:E52"/>
    <mergeCell ref="D53:E53"/>
    <mergeCell ref="D54:E54"/>
    <mergeCell ref="J65:L65"/>
    <mergeCell ref="J62:L62"/>
    <mergeCell ref="E18:F18"/>
    <mergeCell ref="C48:E48"/>
    <mergeCell ref="D34:E34"/>
    <mergeCell ref="D35:E35"/>
    <mergeCell ref="D36:E36"/>
    <mergeCell ref="C37:E37"/>
    <mergeCell ref="C38:E38"/>
    <mergeCell ref="D39:E39"/>
    <mergeCell ref="D40:E40"/>
    <mergeCell ref="C41:E41"/>
    <mergeCell ref="C45:E45"/>
    <mergeCell ref="C46:E46"/>
    <mergeCell ref="B63:D63"/>
    <mergeCell ref="E63:G63"/>
    <mergeCell ref="F73:G73"/>
    <mergeCell ref="F77:G77"/>
    <mergeCell ref="F72:G72"/>
    <mergeCell ref="F76:G76"/>
    <mergeCell ref="J67:L67"/>
  </mergeCells>
  <pageMargins left="0.6692913385826772" right="0.15748031496062992" top="0.19685039370078741" bottom="0" header="0.23622047244094491" footer="0"/>
  <pageSetup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N43"/>
  <sheetViews>
    <sheetView zoomScale="85" zoomScaleNormal="85" workbookViewId="0">
      <selection activeCell="D20" sqref="D20"/>
    </sheetView>
  </sheetViews>
  <sheetFormatPr defaultColWidth="10.42578125" defaultRowHeight="15"/>
  <cols>
    <col min="1" max="1" width="3.28515625" style="19" customWidth="1"/>
    <col min="2" max="2" width="5.5703125" style="19" customWidth="1"/>
    <col min="3" max="3" width="47.140625" style="19" customWidth="1"/>
    <col min="4" max="4" width="45.85546875" style="41" customWidth="1"/>
    <col min="5" max="5" width="45.85546875" style="19" customWidth="1"/>
    <col min="6" max="9" width="13.85546875" style="19" customWidth="1"/>
    <col min="10" max="10" width="10.7109375" style="19" customWidth="1"/>
    <col min="11" max="16384" width="10.42578125" style="19"/>
  </cols>
  <sheetData>
    <row r="1" spans="1:14" ht="35.25" customHeight="1">
      <c r="A1" s="299" t="s">
        <v>25</v>
      </c>
      <c r="B1" s="300"/>
      <c r="C1" s="300"/>
      <c r="D1" s="300"/>
      <c r="E1" s="300"/>
      <c r="F1" s="18"/>
      <c r="G1" s="18"/>
      <c r="H1" s="18"/>
      <c r="I1" s="18"/>
      <c r="J1" s="18"/>
      <c r="K1" s="18"/>
      <c r="L1" s="18"/>
      <c r="M1" s="18"/>
      <c r="N1" s="18"/>
    </row>
    <row r="2" spans="1:14" ht="31.5" customHeight="1">
      <c r="A2" s="301" t="s">
        <v>24</v>
      </c>
      <c r="B2" s="294"/>
      <c r="C2" s="294"/>
      <c r="D2" s="294"/>
      <c r="E2" s="294"/>
      <c r="F2" s="30"/>
      <c r="G2" s="30"/>
      <c r="H2" s="30"/>
      <c r="I2" s="30"/>
      <c r="J2" s="18"/>
      <c r="K2" s="18"/>
      <c r="L2" s="18"/>
      <c r="M2" s="18"/>
      <c r="N2" s="18"/>
    </row>
    <row r="5" spans="1:14" ht="44.25" customHeight="1">
      <c r="A5" s="302" t="s">
        <v>26</v>
      </c>
      <c r="B5" s="303"/>
      <c r="C5" s="303"/>
      <c r="D5" s="303"/>
      <c r="E5" s="303"/>
      <c r="F5" s="40"/>
      <c r="G5" s="40"/>
      <c r="H5" s="40"/>
      <c r="I5" s="40"/>
      <c r="J5" s="20"/>
      <c r="K5" s="20"/>
      <c r="L5" s="20"/>
      <c r="M5" s="20"/>
      <c r="N5" s="20"/>
    </row>
    <row r="6" spans="1:14" ht="15.75">
      <c r="A6" s="294" t="e">
        <f>#REF!</f>
        <v>#REF!</v>
      </c>
      <c r="B6" s="294"/>
      <c r="C6" s="294"/>
      <c r="D6" s="294"/>
      <c r="E6" s="294"/>
      <c r="F6" s="30"/>
      <c r="G6" s="30"/>
      <c r="H6" s="30"/>
      <c r="I6" s="30"/>
      <c r="J6" s="20"/>
      <c r="K6" s="20"/>
      <c r="L6" s="20"/>
      <c r="M6" s="20"/>
      <c r="N6" s="20"/>
    </row>
    <row r="7" spans="1:14" ht="15.75">
      <c r="A7" s="294" t="e">
        <f>#REF!</f>
        <v>#REF!</v>
      </c>
      <c r="B7" s="294"/>
      <c r="C7" s="294"/>
      <c r="D7" s="294"/>
      <c r="E7" s="294"/>
      <c r="F7" s="21"/>
      <c r="G7" s="21"/>
      <c r="H7" s="21"/>
      <c r="I7" s="21"/>
      <c r="J7" s="21"/>
      <c r="K7" s="21"/>
      <c r="L7" s="21"/>
      <c r="M7" s="21"/>
      <c r="N7" s="21"/>
    </row>
    <row r="8" spans="1:14" ht="15.75">
      <c r="A8" s="46"/>
      <c r="B8" s="46"/>
      <c r="C8" s="46"/>
      <c r="D8" s="46"/>
      <c r="E8" s="46"/>
      <c r="F8" s="21"/>
      <c r="G8" s="21"/>
      <c r="H8" s="21"/>
      <c r="I8" s="21"/>
      <c r="J8" s="21"/>
      <c r="K8" s="21"/>
      <c r="L8" s="21"/>
      <c r="M8" s="21"/>
      <c r="N8" s="21"/>
    </row>
    <row r="9" spans="1:14" ht="15" customHeight="1">
      <c r="A9" s="292">
        <v>1</v>
      </c>
      <c r="B9" s="292"/>
      <c r="C9" s="51" t="s">
        <v>17</v>
      </c>
      <c r="D9" s="22" t="e">
        <f>#REF!</f>
        <v>#REF!</v>
      </c>
    </row>
    <row r="10" spans="1:14" ht="15" customHeight="1">
      <c r="A10" s="292"/>
      <c r="B10" s="292"/>
      <c r="C10" s="48" t="s">
        <v>18</v>
      </c>
      <c r="D10" s="50" t="e">
        <f>#REF!</f>
        <v>#REF!</v>
      </c>
    </row>
    <row r="11" spans="1:14" ht="15" customHeight="1">
      <c r="A11" s="292">
        <v>2</v>
      </c>
      <c r="B11" s="292"/>
      <c r="C11" s="51" t="s">
        <v>19</v>
      </c>
      <c r="D11" s="22" t="e">
        <f>#REF!</f>
        <v>#REF!</v>
      </c>
    </row>
    <row r="12" spans="1:14" ht="15" customHeight="1">
      <c r="A12" s="292"/>
      <c r="B12" s="292"/>
      <c r="C12" s="47" t="s">
        <v>20</v>
      </c>
      <c r="D12" s="50" t="e">
        <f>#REF!</f>
        <v>#REF!</v>
      </c>
    </row>
    <row r="13" spans="1:14" ht="15" customHeight="1">
      <c r="A13" s="292">
        <v>3</v>
      </c>
      <c r="B13" s="292"/>
      <c r="C13" s="51" t="s">
        <v>21</v>
      </c>
      <c r="D13" s="22" t="e">
        <f>#REF!</f>
        <v>#REF!</v>
      </c>
    </row>
    <row r="14" spans="1:14" ht="15" customHeight="1">
      <c r="A14" s="292"/>
      <c r="B14" s="292"/>
      <c r="C14" s="48" t="s">
        <v>22</v>
      </c>
      <c r="D14" s="50" t="e">
        <f>#REF!</f>
        <v>#REF!</v>
      </c>
    </row>
    <row r="15" spans="1:14" ht="15" customHeight="1">
      <c r="A15" s="293">
        <v>4</v>
      </c>
      <c r="B15" s="293"/>
      <c r="C15" s="52" t="s">
        <v>16</v>
      </c>
      <c r="D15" s="22" t="e">
        <f>#REF!</f>
        <v>#REF!</v>
      </c>
    </row>
    <row r="16" spans="1:14" ht="15" customHeight="1">
      <c r="A16" s="293"/>
      <c r="B16" s="293"/>
      <c r="C16" s="49" t="s">
        <v>23</v>
      </c>
      <c r="D16" s="50" t="s">
        <v>39</v>
      </c>
    </row>
    <row r="17" spans="1:11">
      <c r="A17" s="1"/>
      <c r="B17" s="1"/>
    </row>
    <row r="18" spans="1:11" s="42" customFormat="1" ht="45" customHeight="1">
      <c r="A18" s="295" t="s">
        <v>0</v>
      </c>
      <c r="B18" s="296"/>
      <c r="C18" s="2" t="s">
        <v>15</v>
      </c>
      <c r="D18" s="3" t="s">
        <v>27</v>
      </c>
      <c r="E18" s="2" t="s">
        <v>37</v>
      </c>
      <c r="G18" s="27"/>
      <c r="H18" s="27"/>
      <c r="I18" s="27"/>
      <c r="J18" s="27"/>
      <c r="K18" s="27"/>
    </row>
    <row r="19" spans="1:11" ht="50.25" customHeight="1">
      <c r="A19" s="295" t="s">
        <v>1</v>
      </c>
      <c r="B19" s="304"/>
      <c r="C19" s="37" t="s">
        <v>28</v>
      </c>
      <c r="D19" s="4" t="e">
        <f>#REF!</f>
        <v>#REF!</v>
      </c>
      <c r="E19" s="4" t="e">
        <f>#REF!</f>
        <v>#REF!</v>
      </c>
      <c r="G19" s="23"/>
      <c r="H19" s="23"/>
      <c r="I19" s="23"/>
      <c r="J19" s="23"/>
      <c r="K19" s="23"/>
    </row>
    <row r="20" spans="1:11" ht="76.5" customHeight="1">
      <c r="A20" s="295" t="s">
        <v>2</v>
      </c>
      <c r="B20" s="296"/>
      <c r="C20" s="38" t="s">
        <v>29</v>
      </c>
      <c r="D20" s="4" t="e">
        <f>#REF!</f>
        <v>#REF!</v>
      </c>
      <c r="E20" s="4" t="e">
        <f>#REF!</f>
        <v>#REF!</v>
      </c>
      <c r="G20" s="23"/>
      <c r="H20" s="23"/>
      <c r="I20" s="23"/>
      <c r="J20" s="23"/>
      <c r="K20" s="23"/>
    </row>
    <row r="21" spans="1:11" ht="65.25" customHeight="1">
      <c r="A21" s="297"/>
      <c r="B21" s="39" t="s">
        <v>14</v>
      </c>
      <c r="C21" s="5" t="s">
        <v>30</v>
      </c>
      <c r="D21" s="45" t="e">
        <f>#REF!</f>
        <v>#REF!</v>
      </c>
      <c r="E21" s="45" t="e">
        <f>#REF!</f>
        <v>#REF!</v>
      </c>
      <c r="G21" s="23"/>
      <c r="H21" s="23"/>
      <c r="I21" s="23"/>
      <c r="J21" s="23"/>
      <c r="K21" s="23"/>
    </row>
    <row r="22" spans="1:11" ht="62.25" customHeight="1">
      <c r="A22" s="298"/>
      <c r="B22" s="39" t="s">
        <v>13</v>
      </c>
      <c r="C22" s="5" t="s">
        <v>31</v>
      </c>
      <c r="D22" s="45" t="e">
        <f>#REF!</f>
        <v>#REF!</v>
      </c>
      <c r="E22" s="45" t="e">
        <f>#REF!</f>
        <v>#REF!</v>
      </c>
      <c r="F22" s="24"/>
      <c r="G22" s="23"/>
      <c r="H22" s="23"/>
      <c r="I22" s="23"/>
      <c r="J22" s="23"/>
      <c r="K22" s="23"/>
    </row>
    <row r="23" spans="1:11" ht="59.25" customHeight="1">
      <c r="A23" s="295" t="s">
        <v>3</v>
      </c>
      <c r="B23" s="296"/>
      <c r="C23" s="37" t="s">
        <v>32</v>
      </c>
      <c r="D23" s="4" t="e">
        <f>#REF!</f>
        <v>#REF!</v>
      </c>
      <c r="E23" s="4" t="e">
        <f>#REF!</f>
        <v>#REF!</v>
      </c>
      <c r="G23" s="23"/>
      <c r="H23" s="23"/>
      <c r="I23" s="23"/>
      <c r="J23" s="23"/>
      <c r="K23" s="23"/>
    </row>
    <row r="24" spans="1:11" ht="39.950000000000003" customHeight="1">
      <c r="A24" s="297"/>
      <c r="B24" s="39" t="s">
        <v>12</v>
      </c>
      <c r="C24" s="5" t="s">
        <v>33</v>
      </c>
      <c r="D24" s="45" t="e">
        <f>#REF!</f>
        <v>#REF!</v>
      </c>
      <c r="E24" s="45" t="e">
        <f>#REF!</f>
        <v>#REF!</v>
      </c>
      <c r="G24" s="23"/>
      <c r="H24" s="23"/>
      <c r="I24" s="23"/>
      <c r="J24" s="23"/>
      <c r="K24" s="23"/>
    </row>
    <row r="25" spans="1:11" ht="39.950000000000003" customHeight="1">
      <c r="A25" s="298"/>
      <c r="B25" s="39" t="s">
        <v>11</v>
      </c>
      <c r="C25" s="5" t="s">
        <v>36</v>
      </c>
      <c r="D25" s="45" t="e">
        <f>#REF!</f>
        <v>#REF!</v>
      </c>
      <c r="E25" s="45" t="e">
        <f>#REF!</f>
        <v>#REF!</v>
      </c>
      <c r="F25" s="24"/>
      <c r="G25" s="23"/>
      <c r="H25" s="23"/>
      <c r="I25" s="23"/>
      <c r="J25" s="23"/>
      <c r="K25" s="23"/>
    </row>
    <row r="26" spans="1:11" ht="45" customHeight="1">
      <c r="A26" s="295" t="s">
        <v>10</v>
      </c>
      <c r="B26" s="296"/>
      <c r="C26" s="37" t="s">
        <v>34</v>
      </c>
      <c r="D26" s="4" t="e">
        <f>#REF!</f>
        <v>#REF!</v>
      </c>
      <c r="E26" s="4" t="e">
        <f>#REF!</f>
        <v>#REF!</v>
      </c>
      <c r="G26" s="23"/>
      <c r="H26" s="23"/>
      <c r="I26" s="23"/>
      <c r="J26" s="23"/>
      <c r="K26" s="23"/>
    </row>
    <row r="27" spans="1:11">
      <c r="G27" s="23"/>
      <c r="H27" s="23"/>
      <c r="I27" s="23"/>
      <c r="J27" s="23"/>
      <c r="K27" s="23"/>
    </row>
    <row r="28" spans="1:11">
      <c r="A28" s="19" t="s">
        <v>35</v>
      </c>
      <c r="G28" s="23"/>
      <c r="H28" s="23"/>
      <c r="I28" s="23"/>
      <c r="J28" s="23"/>
      <c r="K28" s="23"/>
    </row>
    <row r="29" spans="1:11" ht="32.25" customHeight="1">
      <c r="A29" s="290" t="s">
        <v>38</v>
      </c>
      <c r="B29" s="291"/>
      <c r="C29" s="291"/>
      <c r="D29" s="291"/>
      <c r="E29" s="291"/>
      <c r="G29" s="23"/>
      <c r="H29" s="23"/>
      <c r="I29" s="23"/>
      <c r="J29" s="23"/>
      <c r="K29" s="23"/>
    </row>
    <row r="30" spans="1:11">
      <c r="G30" s="23"/>
      <c r="H30" s="23"/>
      <c r="I30" s="23"/>
      <c r="J30" s="23"/>
      <c r="K30" s="23"/>
    </row>
    <row r="31" spans="1:11">
      <c r="G31" s="23"/>
      <c r="H31" s="23"/>
      <c r="I31" s="23"/>
      <c r="J31" s="23"/>
      <c r="K31" s="23"/>
    </row>
    <row r="32" spans="1:11">
      <c r="G32" s="23"/>
      <c r="H32" s="23"/>
      <c r="I32" s="23"/>
      <c r="J32" s="23"/>
      <c r="K32" s="23"/>
    </row>
    <row r="33" spans="1:11">
      <c r="G33" s="23"/>
      <c r="H33" s="23"/>
      <c r="I33" s="23"/>
      <c r="J33" s="23"/>
      <c r="K33" s="23"/>
    </row>
    <row r="34" spans="1:11">
      <c r="G34" s="23"/>
      <c r="H34" s="23"/>
      <c r="I34" s="23"/>
      <c r="J34" s="23"/>
      <c r="K34" s="23"/>
    </row>
    <row r="35" spans="1:11">
      <c r="A35" s="42"/>
      <c r="B35" s="42"/>
      <c r="C35" s="42"/>
      <c r="D35" s="22"/>
      <c r="E35" s="22"/>
      <c r="G35" s="23"/>
      <c r="H35" s="23"/>
      <c r="I35" s="23"/>
      <c r="J35" s="23"/>
      <c r="K35" s="23"/>
    </row>
    <row r="36" spans="1:11" ht="15.75">
      <c r="A36" s="44"/>
      <c r="B36" s="44"/>
      <c r="C36" s="25"/>
      <c r="E36" s="28"/>
      <c r="G36" s="23"/>
      <c r="H36" s="23"/>
      <c r="I36" s="23"/>
      <c r="J36" s="23"/>
      <c r="K36" s="23"/>
    </row>
    <row r="37" spans="1:11" s="8" customFormat="1" ht="15.75">
      <c r="A37" s="12" t="s">
        <v>4</v>
      </c>
      <c r="B37" s="19"/>
      <c r="C37" s="19"/>
      <c r="D37" s="36"/>
      <c r="E37" s="13" t="s">
        <v>8</v>
      </c>
      <c r="F37" s="31"/>
      <c r="G37" s="7"/>
    </row>
    <row r="38" spans="1:11" s="8" customFormat="1" ht="15.75">
      <c r="A38" s="14" t="s">
        <v>5</v>
      </c>
      <c r="B38" s="26"/>
      <c r="C38" s="26"/>
      <c r="D38" s="35"/>
      <c r="E38" s="15" t="s">
        <v>9</v>
      </c>
      <c r="F38" s="31"/>
      <c r="G38" s="9"/>
    </row>
    <row r="39" spans="1:11" s="8" customFormat="1" ht="15.75">
      <c r="A39" s="16" t="s">
        <v>6</v>
      </c>
      <c r="B39" s="19"/>
      <c r="C39" s="19"/>
      <c r="D39" s="34"/>
      <c r="E39" s="17" t="s">
        <v>7</v>
      </c>
      <c r="F39" s="31"/>
      <c r="G39" s="10"/>
    </row>
    <row r="40" spans="1:11" s="8" customFormat="1" ht="13.5" customHeight="1">
      <c r="A40" s="6"/>
      <c r="B40" s="6"/>
      <c r="C40" s="6"/>
      <c r="D40" s="33"/>
      <c r="E40" s="32"/>
      <c r="F40" s="31"/>
      <c r="G40" s="11"/>
    </row>
    <row r="41" spans="1:11">
      <c r="A41" s="29"/>
      <c r="B41" s="29"/>
      <c r="C41" s="29"/>
      <c r="D41" s="43"/>
      <c r="E41" s="29"/>
      <c r="F41" s="29"/>
    </row>
    <row r="42" spans="1:11">
      <c r="A42" s="42"/>
      <c r="B42" s="42"/>
      <c r="C42" s="42"/>
    </row>
    <row r="43" spans="1:11">
      <c r="A43" s="42"/>
      <c r="B43" s="42"/>
      <c r="C43" s="42"/>
      <c r="D43" s="19"/>
    </row>
  </sheetData>
  <mergeCells count="17">
    <mergeCell ref="A1:E1"/>
    <mergeCell ref="A2:E2"/>
    <mergeCell ref="A5:E5"/>
    <mergeCell ref="A6:E6"/>
    <mergeCell ref="A20:B20"/>
    <mergeCell ref="A18:B18"/>
    <mergeCell ref="A19:B19"/>
    <mergeCell ref="A9:B10"/>
    <mergeCell ref="A29:E29"/>
    <mergeCell ref="A11:B12"/>
    <mergeCell ref="A13:B14"/>
    <mergeCell ref="A15:B16"/>
    <mergeCell ref="A7:E7"/>
    <mergeCell ref="A23:B23"/>
    <mergeCell ref="A24:A25"/>
    <mergeCell ref="A26:B26"/>
    <mergeCell ref="A21:A22"/>
  </mergeCells>
  <pageMargins left="0.24" right="0.23" top="0.49" bottom="0.52" header="0.5" footer="0.5"/>
  <pageSetup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9" sqref="C9"/>
    </sheetView>
  </sheetViews>
  <sheetFormatPr defaultRowHeight="15"/>
  <cols>
    <col min="1" max="1" width="15.28515625" customWidth="1"/>
    <col min="2" max="2" width="17.5703125" customWidth="1"/>
    <col min="3" max="3" width="14.7109375" customWidth="1"/>
    <col min="4" max="4" width="18.42578125" customWidth="1"/>
    <col min="7" max="7" width="17.5703125" customWidth="1"/>
    <col min="8" max="8" width="20.85546875" customWidth="1"/>
    <col min="9" max="9" width="19.42578125" customWidth="1"/>
  </cols>
  <sheetData>
    <row r="1" spans="1:9">
      <c r="G1" s="305" t="s">
        <v>46</v>
      </c>
      <c r="H1" s="305"/>
      <c r="I1" s="305"/>
    </row>
    <row r="2" spans="1:9" s="58" customFormat="1" ht="60">
      <c r="A2" s="59" t="s">
        <v>40</v>
      </c>
      <c r="B2" s="59" t="s">
        <v>41</v>
      </c>
      <c r="C2" s="59" t="s">
        <v>43</v>
      </c>
      <c r="D2" s="59" t="s">
        <v>42</v>
      </c>
      <c r="E2" s="59" t="s">
        <v>44</v>
      </c>
      <c r="G2" s="60" t="s">
        <v>45</v>
      </c>
      <c r="H2" s="60" t="s">
        <v>47</v>
      </c>
      <c r="I2" s="60" t="s">
        <v>48</v>
      </c>
    </row>
    <row r="3" spans="1:9">
      <c r="A3" s="55">
        <v>41774</v>
      </c>
      <c r="B3" s="54"/>
      <c r="C3" s="54"/>
      <c r="D3" s="54"/>
      <c r="E3" s="54"/>
      <c r="G3" s="54"/>
      <c r="H3" s="54"/>
      <c r="I3" s="54"/>
    </row>
    <row r="4" spans="1:9">
      <c r="A4" s="55">
        <f>A3+7</f>
        <v>41781</v>
      </c>
      <c r="B4" s="56">
        <v>54251313284</v>
      </c>
      <c r="C4" s="56">
        <v>5431408.9500000002</v>
      </c>
      <c r="D4" s="56">
        <v>9988.4420019999998</v>
      </c>
      <c r="E4" s="54"/>
      <c r="G4" s="54"/>
      <c r="H4" s="54"/>
      <c r="I4" s="54"/>
    </row>
    <row r="5" spans="1:9">
      <c r="A5" s="55">
        <f>A4+7</f>
        <v>41788</v>
      </c>
      <c r="B5" s="56">
        <v>54429972799</v>
      </c>
      <c r="C5" s="56">
        <v>5431408.9500000002</v>
      </c>
      <c r="D5" s="56">
        <v>10021.335771</v>
      </c>
      <c r="E5" s="57">
        <f>(D5-D4)/D4</f>
        <v>3.2931831604382229E-3</v>
      </c>
      <c r="G5" s="54"/>
      <c r="H5" s="54"/>
      <c r="I5" s="54"/>
    </row>
    <row r="6" spans="1:9">
      <c r="A6" s="55">
        <v>41790</v>
      </c>
      <c r="B6" s="56">
        <v>54369727179</v>
      </c>
      <c r="C6" s="56">
        <v>5431408.9500000002</v>
      </c>
      <c r="D6" s="56">
        <v>10010.243692</v>
      </c>
      <c r="E6" s="57">
        <f>(D6-D5)/D5</f>
        <v>-1.1068463579574448E-3</v>
      </c>
      <c r="G6" s="54"/>
      <c r="H6" s="54"/>
      <c r="I6" s="54"/>
    </row>
    <row r="7" spans="1:9">
      <c r="A7" s="55">
        <f>A5+7</f>
        <v>41795</v>
      </c>
      <c r="B7" s="56">
        <v>54080647578</v>
      </c>
      <c r="C7" s="56">
        <v>5431408.9500000002</v>
      </c>
      <c r="D7" s="56">
        <v>9957.0200060000006</v>
      </c>
      <c r="E7" s="57">
        <f>(D7-D6)/D6</f>
        <v>-5.3169221087529302E-3</v>
      </c>
      <c r="G7" s="54"/>
      <c r="H7" s="54"/>
      <c r="I7" s="54"/>
    </row>
    <row r="8" spans="1:9">
      <c r="A8" s="55">
        <f>A7+7</f>
        <v>41802</v>
      </c>
      <c r="B8" s="56">
        <v>54723413160</v>
      </c>
      <c r="C8" s="56">
        <v>5431408.9500000002</v>
      </c>
      <c r="D8" s="56">
        <v>10075.362335</v>
      </c>
      <c r="E8" s="57">
        <f>(D8-D7)/D7</f>
        <v>1.188531598095487E-2</v>
      </c>
      <c r="G8" s="54"/>
      <c r="H8" s="54"/>
      <c r="I8" s="54"/>
    </row>
    <row r="9" spans="1:9">
      <c r="A9" s="55">
        <f>A8+7</f>
        <v>41809</v>
      </c>
      <c r="B9" s="56">
        <v>54812325250</v>
      </c>
      <c r="C9" s="56"/>
      <c r="D9" s="56">
        <v>10091.73</v>
      </c>
      <c r="E9" s="57">
        <f>(D9-D8)/D8</f>
        <v>1.6245237099951663E-3</v>
      </c>
      <c r="G9" s="54"/>
      <c r="H9" s="54"/>
      <c r="I9" s="54"/>
    </row>
    <row r="10" spans="1:9">
      <c r="A10" s="55"/>
      <c r="B10" s="56"/>
      <c r="C10" s="56"/>
      <c r="D10" s="56"/>
      <c r="E10" s="54"/>
      <c r="G10" s="54"/>
      <c r="H10" s="54"/>
      <c r="I10" s="54"/>
    </row>
    <row r="11" spans="1:9">
      <c r="A11" s="55"/>
      <c r="B11" s="56"/>
      <c r="C11" s="56"/>
      <c r="D11" s="56"/>
      <c r="E11" s="54"/>
      <c r="G11" s="54"/>
      <c r="H11" s="54"/>
      <c r="I11" s="54"/>
    </row>
    <row r="12" spans="1:9">
      <c r="A12" s="55"/>
      <c r="B12" s="56"/>
      <c r="C12" s="56"/>
      <c r="D12" s="56"/>
      <c r="E12" s="54"/>
      <c r="G12" s="54"/>
      <c r="H12" s="54"/>
      <c r="I12" s="54"/>
    </row>
    <row r="13" spans="1:9">
      <c r="A13" s="55"/>
      <c r="B13" s="56"/>
      <c r="C13" s="56"/>
      <c r="D13" s="56"/>
      <c r="E13" s="54"/>
      <c r="G13" s="54"/>
      <c r="H13" s="54"/>
      <c r="I13" s="54"/>
    </row>
    <row r="14" spans="1:9">
      <c r="A14" s="55"/>
      <c r="B14" s="56"/>
      <c r="C14" s="56"/>
      <c r="D14" s="56"/>
      <c r="E14" s="54"/>
      <c r="G14" s="54"/>
      <c r="H14" s="54"/>
      <c r="I14" s="54"/>
    </row>
    <row r="15" spans="1:9">
      <c r="A15" s="55"/>
      <c r="B15" s="56"/>
      <c r="C15" s="56"/>
      <c r="D15" s="56"/>
      <c r="E15" s="54"/>
      <c r="G15" s="54"/>
      <c r="H15" s="54"/>
      <c r="I15" s="54"/>
    </row>
    <row r="16" spans="1:9">
      <c r="A16" s="55"/>
      <c r="B16" s="56"/>
      <c r="C16" s="56"/>
      <c r="D16" s="56"/>
      <c r="E16" s="54"/>
      <c r="G16" s="54"/>
      <c r="H16" s="54"/>
      <c r="I16" s="54"/>
    </row>
    <row r="17" spans="1:9">
      <c r="A17" s="55"/>
      <c r="B17" s="56"/>
      <c r="C17" s="56"/>
      <c r="D17" s="56"/>
      <c r="E17" s="54"/>
      <c r="G17" s="54"/>
      <c r="H17" s="54"/>
      <c r="I17" s="54"/>
    </row>
    <row r="18" spans="1:9">
      <c r="A18" s="54"/>
      <c r="B18" s="56"/>
      <c r="C18" s="56"/>
      <c r="D18" s="56"/>
      <c r="E18" s="54"/>
      <c r="G18" s="54"/>
      <c r="H18" s="54"/>
      <c r="I18" s="54"/>
    </row>
    <row r="19" spans="1:9">
      <c r="A19" s="54"/>
      <c r="B19" s="56"/>
      <c r="C19" s="56"/>
      <c r="D19" s="56"/>
      <c r="E19" s="54"/>
      <c r="G19" s="54"/>
      <c r="H19" s="54"/>
      <c r="I19" s="54"/>
    </row>
    <row r="20" spans="1:9">
      <c r="A20" s="54"/>
      <c r="B20" s="56"/>
      <c r="C20" s="56"/>
      <c r="D20" s="56"/>
      <c r="E20" s="54"/>
      <c r="G20" s="54"/>
      <c r="H20" s="54"/>
      <c r="I20" s="54"/>
    </row>
    <row r="21" spans="1:9">
      <c r="A21" s="54"/>
      <c r="B21" s="56"/>
      <c r="C21" s="56"/>
      <c r="D21" s="56"/>
      <c r="E21" s="54"/>
      <c r="G21" s="54"/>
      <c r="H21" s="54"/>
      <c r="I21" s="54"/>
    </row>
    <row r="22" spans="1:9">
      <c r="A22" s="54"/>
      <c r="B22" s="56"/>
      <c r="C22" s="56"/>
      <c r="D22" s="56"/>
      <c r="E22" s="54"/>
      <c r="G22" s="54"/>
      <c r="H22" s="54"/>
      <c r="I22" s="54"/>
    </row>
    <row r="23" spans="1:9">
      <c r="A23" s="54"/>
      <c r="B23" s="56"/>
      <c r="C23" s="56"/>
      <c r="D23" s="56"/>
      <c r="E23" s="54"/>
      <c r="G23" s="54"/>
      <c r="H23" s="54"/>
      <c r="I23" s="54"/>
    </row>
    <row r="24" spans="1:9">
      <c r="A24" s="54"/>
      <c r="B24" s="56"/>
      <c r="C24" s="56"/>
      <c r="D24" s="56"/>
      <c r="E24" s="54"/>
      <c r="G24" s="54"/>
      <c r="H24" s="54"/>
      <c r="I24" s="54"/>
    </row>
    <row r="25" spans="1:9">
      <c r="B25" s="53"/>
      <c r="C25" s="53"/>
      <c r="D25" s="53"/>
    </row>
    <row r="26" spans="1:9">
      <c r="B26" s="53"/>
      <c r="C26" s="53"/>
      <c r="D26" s="53"/>
    </row>
  </sheetData>
  <mergeCells count="1">
    <mergeCell ref="G1:I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4UlUHyDs0xT+Eky2Cx9XVKy9xR6WD+Ets/MMz6ONIdc=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H6Crh8kAE+KWcUEz04cVbAYKmNfeuKfYTRVOZgsYBZ4=</DigestValue>
    </Reference>
  </SignedInfo>
  <SignatureValue>y9rd8UZ5HGjymYFs2xfJK6AqCqaSeyhh5ZuHkbqYYpeJ0xRcW9sAbSod1KItYE62C4SgyqbCrppA
EU3aCFf31YNQEOw8HVFtJARS+w8d4duR3zfk7+E4WsCWijpxv8G2OkMq0Hxpv5+s9TbKml+mXVBC
x6sy0FO51knbi0fpKkwqMfaA2PLgTf0grUatlU23KDkZdw/JIpOMjDW2DR3xfak406kS2Hsvawi2
HGzGcEokuhv3oVKdPJYzTlp2AP6hMcSYMR4NlfywOsvHu4/WkbvjpyQKAiTtWRxfUL7tu6EYGEGV
sQ8oOThKRI76jbcwu8X5QrcjBnVadkii427RKg==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qwZZxy+CDRIbrXejTFkKrJbuALVxuGlJCeRe6lNQDi0=</DigestValue>
      </Reference>
      <Reference URI="/xl/calcChain.xml?ContentType=application/vnd.openxmlformats-officedocument.spreadsheetml.calcChain+xml">
        <DigestMethod Algorithm="http://www.w3.org/2001/04/xmlenc#sha256"/>
        <DigestValue>p0yz/ZNXSFnBBwZ5WmePJXRopvEDdNttdwPmvTD97fw=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JH1JcwnixFRB12t3sYNCPbjQfHWZitN07V+E5usYxT4=</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TFr7tWTbKU/EkQNU6b4vHHEI8YrFLq7gnjjb1oQMfnE=</DigestValue>
      </Reference>
      <Reference URI="/xl/styles.xml?ContentType=application/vnd.openxmlformats-officedocument.spreadsheetml.styles+xml">
        <DigestMethod Algorithm="http://www.w3.org/2001/04/xmlenc#sha256"/>
        <DigestValue>TZH5/hG1EMDvl/zC3bgs86YgV+zXu2wBhHugIj0pqD4=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+o6Kn0LcbzmhQZiYlN6hVPi/pankzHC+0kPClcFZfdY=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72ZMlZ5xjoAInyO0wzz9VP1nlBeWfRxJeiLxLgs1PQ8=</DigestValue>
      </Reference>
      <Reference URI="/xl/worksheets/sheet2.xml?ContentType=application/vnd.openxmlformats-officedocument.spreadsheetml.worksheet+xml">
        <DigestMethod Algorithm="http://www.w3.org/2001/04/xmlenc#sha256"/>
        <DigestValue>TtyvU7xTYLI6k4Ysw7zzNfmgYcFommQJUyNtCj/3fWM=</DigestValue>
      </Reference>
      <Reference URI="/xl/worksheets/sheet3.xml?ContentType=application/vnd.openxmlformats-officedocument.spreadsheetml.worksheet+xml">
        <DigestMethod Algorithm="http://www.w3.org/2001/04/xmlenc#sha256"/>
        <DigestValue>cRphh7Kd7twVhD66178R4rMybyvmFHXOFercz2oeC9M=</DigestValue>
      </Reference>
    </Manifest>
    <SignatureProperties>
      <SignatureProperty Id="idSignatureTime" Target="#idPackageSignature">
        <mdssi:SignatureTime xmlns:mdssi="http://schemas.openxmlformats.org/package/2006/digital-signature">
          <mdssi:Format>YYYY-MM-DDThh:mm:ssTZD</mdssi:Format>
          <mdssi:Value>2025-05-12T10:42:55Z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2025-05-12T10:42:55Z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6CoSwBitdeJj8jKpULqfuK6++x60nKUk9O+9nOJo9pI=</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obEHApu4rhtWw6XrLTukl0HaONTRvJjl9lbAvpsmmXE=</DigestValue>
    </Reference>
  </SignedInfo>
  <SignatureValue>yhFM4FZyW7/8ZR+59Q3n47p3wdYeQtDkEWtM/5s4xOryfg7sNwjpcjZsNXjrWN8Qkj6wtjapUE0n
Nj50sFlpgO6vALPH+tpdRp2zCZ37xUolYna5Jqcv7wFyu+y0HVHXk2GHhehUHlCA+k7GFCLiB5mT
7DkuEe/+b0BqO2V0BXVIIWFo7kfqsASzUGyhgT6ezVsx45GwjkrnOxYTP14tkDexrr4lidLMNkQs
P15pSwQlA3M6D9FXO0dexn5Lyl47pGFWk6Npuzy2nnA42oPrZIluCLhRvwanhtxRD54fP7a3/Jsc
XqMcUv28Atretvx1KzXcKvW+RzcSp0ol9eBy0w==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qwZZxy+CDRIbrXejTFkKrJbuALVxuGlJCeRe6lNQDi0=</DigestValue>
      </Reference>
      <Reference URI="/xl/calcChain.xml?ContentType=application/vnd.openxmlformats-officedocument.spreadsheetml.calcChain+xml">
        <DigestMethod Algorithm="http://www.w3.org/2001/04/xmlenc#sha256"/>
        <DigestValue>p0yz/ZNXSFnBBwZ5WmePJXRopvEDdNttdwPmvTD97fw=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drawing1.xml?ContentType=application/vnd.openxmlformats-officedocument.drawing+xml">
        <DigestMethod Algorithm="http://www.w3.org/2001/04/xmlenc#sha256"/>
        <DigestValue>QP2qyF2kM1MAR3AeKNbat4HQioxqGp78b2/f7DgT4Wc=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3GSSRPllKA51oNAkOkTk/B3piKHcPygnYMnIvMf8nxY=</DigestValue>
      </Reference>
      <Reference URI="/xl/externalLinks/externalLink1.xml?ContentType=application/vnd.openxmlformats-officedocument.spreadsheetml.externalLink+xml">
        <DigestMethod Algorithm="http://www.w3.org/2001/04/xmlenc#sha256"/>
        <DigestValue>lFKKtXPnmFCysNlMgT2fhpB+orngtNNfjEJZAbx82cY=</DigestValue>
      </Reference>
      <Reference URI="/xl/media/image1.jpeg?ContentType=image/jpeg">
        <DigestMethod Algorithm="http://www.w3.org/2001/04/xmlenc#sha256"/>
        <DigestValue>tMKftUAXzf3rAFvfpqJxVtVVxv/CAHwqlb9MD+DjapM=</DigestValue>
      </Reference>
      <Reference URI="/xl/printerSettings/printerSettings1.bin?ContentType=application/vnd.openxmlformats-officedocument.spreadsheetml.printerSettings">
        <DigestMethod Algorithm="http://www.w3.org/2001/04/xmlenc#sha256"/>
        <DigestValue>JH1JcwnixFRB12t3sYNCPbjQfHWZitN07V+E5usYxT4=</DigestValue>
      </Reference>
      <Reference URI="/xl/printerSettings/printerSettings2.bin?ContentType=application/vnd.openxmlformats-officedocument.spreadsheetml.printerSettings">
        <DigestMethod Algorithm="http://www.w3.org/2001/04/xmlenc#sha256"/>
        <DigestValue>H9dPxrLne4+FxsaLa5qaOHnPD6fpRgCNxiM8+fJZ/Vk=</DigestValue>
      </Reference>
      <Reference URI="/xl/printerSettings/printerSettings3.bin?ContentType=application/vnd.openxmlformats-officedocument.spreadsheetml.printerSettings">
        <DigestMethod Algorithm="http://www.w3.org/2001/04/xmlenc#sha256"/>
        <DigestValue>H9dPxrLne4+FxsaLa5qaOHnPD6fpRgCNxiM8+fJZ/Vk=</DigestValue>
      </Reference>
      <Reference URI="/xl/sharedStrings.xml?ContentType=application/vnd.openxmlformats-officedocument.spreadsheetml.sharedStrings+xml">
        <DigestMethod Algorithm="http://www.w3.org/2001/04/xmlenc#sha256"/>
        <DigestValue>TFr7tWTbKU/EkQNU6b4vHHEI8YrFLq7gnjjb1oQMfnE=</DigestValue>
      </Reference>
      <Reference URI="/xl/styles.xml?ContentType=application/vnd.openxmlformats-officedocument.spreadsheetml.styles+xml">
        <DigestMethod Algorithm="http://www.w3.org/2001/04/xmlenc#sha256"/>
        <DigestValue>TZH5/hG1EMDvl/zC3bgs86YgV+zXu2wBhHugIj0pqD4=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+o6Kn0LcbzmhQZiYlN6hVPi/pankzHC+0kPClcFZfdY=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72ZMlZ5xjoAInyO0wzz9VP1nlBeWfRxJeiLxLgs1PQ8=</DigestValue>
      </Reference>
      <Reference URI="/xl/worksheets/sheet2.xml?ContentType=application/vnd.openxmlformats-officedocument.spreadsheetml.worksheet+xml">
        <DigestMethod Algorithm="http://www.w3.org/2001/04/xmlenc#sha256"/>
        <DigestValue>TtyvU7xTYLI6k4Ysw7zzNfmgYcFommQJUyNtCj/3fWM=</DigestValue>
      </Reference>
      <Reference URI="/xl/worksheets/sheet3.xml?ContentType=application/vnd.openxmlformats-officedocument.spreadsheetml.worksheet+xml">
        <DigestMethod Algorithm="http://www.w3.org/2001/04/xmlenc#sha256"/>
        <DigestValue>cRphh7Kd7twVhD66178R4rMybyvmFHXOFercz2oeC9M=</DigestValue>
      </Reference>
    </Manifest>
    <SignatureProperties>
      <SignatureProperty Id="idSignatureTime" Target="#idPackageSignature">
        <mdssi:SignatureTime xmlns:mdssi="http://schemas.openxmlformats.org/package/2006/digital-signature">
          <mdssi:Format>YYYY-MM-DDThh:mm:ssTZD</mdssi:Format>
          <mdssi:Value>2025-05-12T10:54:31Z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2025-05-12T10:54:31Z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PL15  MOI (2)</vt:lpstr>
      <vt:lpstr>PL26</vt:lpstr>
      <vt:lpstr>Sheet1</vt:lpstr>
      <vt:lpstr>'PL15  MOI (2)'!A</vt:lpstr>
      <vt:lpstr>'PL15  MOI (2)'!NAV</vt:lpstr>
      <vt:lpstr>'PL15  MOI (2)'!Ngay</vt:lpstr>
      <vt:lpstr>'PL15  MOI (2)'!Print_Area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1411737</dc:creator>
  <cp:lastModifiedBy>Phan Thi Quynh Lan</cp:lastModifiedBy>
  <cp:lastPrinted>2025-05-12T09:37:52Z</cp:lastPrinted>
  <dcterms:created xsi:type="dcterms:W3CDTF">2012-12-27T10:02:35Z</dcterms:created>
  <dcterms:modified xsi:type="dcterms:W3CDTF">2025-05-12T09:39:21Z</dcterms:modified>
</cp:coreProperties>
</file>