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5.05\"/>
    </mc:Choice>
  </mc:AlternateContent>
  <bookViews>
    <workbookView xWindow="0" yWindow="0" windowWidth="28800" windowHeight="12180"/>
  </bookViews>
  <sheets>
    <sheet name="PL15  MOI (2)" sheetId="9" r:id="rId1"/>
    <sheet name="PL26" sheetId="4" state="hidden" r:id="rId2"/>
    <sheet name="Sheet1" sheetId="6" state="hidden" r:id="rId3"/>
  </sheets>
  <externalReferences>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1" hidden="1">{"'Sheet1'!$L$16"}</definedName>
    <definedName name="_TK211" hidden="1">{"'Sheet1'!$L$16"}</definedName>
    <definedName name="A" localSheetId="0">'PL15  MOI (2)'!$B:$B</definedName>
    <definedName name="A">#REF!</definedName>
    <definedName name="AS2DocOpenMode" hidden="1">"AS2DocumentEdit"</definedName>
    <definedName name="asss" localSheetId="1" hidden="1">{"'Sheet1'!$L$16"}</definedName>
    <definedName name="asss" hidden="1">{"'Sheet1'!$L$16"}</definedName>
    <definedName name="asssss" localSheetId="1" hidden="1">{"'Sheet1'!$L$16"}</definedName>
    <definedName name="asssss" hidden="1">{"'Sheet1'!$L$16"}</definedName>
    <definedName name="_xlnm.Database" localSheetId="0">#REF!</definedName>
    <definedName name="_xlnm.Database">#REF!</definedName>
    <definedName name="Dautu" localSheetId="1" hidden="1">{"'Sheet1'!$L$16"}</definedName>
    <definedName name="Dautu" hidden="1">{"'Sheet1'!$L$16"}</definedName>
    <definedName name="ddd" localSheetId="1"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1" hidden="1">{"'Sheet1'!$L$16"}</definedName>
    <definedName name="h" hidden="1">{"'Sheet1'!$L$16"}</definedName>
    <definedName name="hanh" localSheetId="1" hidden="1">{"'Sheet1'!$L$16"}</definedName>
    <definedName name="hanh" hidden="1">{"'Sheet1'!$L$16"}</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hidden="1">{"'Sheet1'!$L$16"}</definedName>
    <definedName name="LM" localSheetId="0">#REF!</definedName>
    <definedName name="LM">#REF!</definedName>
    <definedName name="LN" localSheetId="0">#REF!</definedName>
    <definedName name="LN">#REF!</definedName>
    <definedName name="LTKD" localSheetId="1"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1" hidden="1">{"'Sheet1'!$L$16"}</definedName>
    <definedName name="o" hidden="1">{"'Sheet1'!$L$16"}</definedName>
    <definedName name="_xlnm.Print_Area" localSheetId="0">'PL15  MOI (2)'!$B$1:$G$78</definedName>
    <definedName name="q" localSheetId="1" hidden="1">{"'Sheet1'!$L$16"}</definedName>
    <definedName name="q" hidden="1">{"'Sheet1'!$L$16"}</definedName>
    <definedName name="Taikhoan" localSheetId="0">#REF!</definedName>
    <definedName name="Taikhoan">#REF!</definedName>
    <definedName name="TaxTV">10%</definedName>
    <definedName name="TaxXL">5%</definedName>
    <definedName name="TH" localSheetId="1"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1"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37" i="9" l="1"/>
  <c r="F50" i="9" l="1"/>
  <c r="F46" i="9" l="1"/>
  <c r="F48" i="9" s="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<sst xmlns="http://schemas.openxmlformats.org/spreadsheetml/2006/main" count="155" uniqueCount="135">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</sst>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2">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s>
  <fonts count="114">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i/>
      <sz val="10"/>
      <color rgb="FFFF0000"/>
      <name val="Times New Roman"/>
      <family val="1"/>
    </font>
  </fonts>
  <fills count="4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194">
    <xf numFmtId="0" fontId="0" fillId="0" borderId="0"/>
    <xf numFmtId="0" fontId="19" fillId="0" borderId="0"/>
    <xf numFmtId="0" fontId="20" fillId="0" borderId="0" applyFont="0" applyFill="0" applyBorder="0" applyAlignment="0" applyProtection="0"/>
    <xf numFmtId="168" fontId="19"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18"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16" fillId="0" borderId="0"/>
    <xf numFmtId="0" fontId="14" fillId="0" borderId="0"/>
    <xf numFmtId="0" fontId="19"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70" fontId="19" fillId="0" borderId="0" applyFont="0" applyFill="0" applyBorder="0" applyAlignment="0" applyProtection="0"/>
    <xf numFmtId="0" fontId="27" fillId="0" borderId="0" applyFont="0" applyFill="0" applyBorder="0" applyAlignment="0" applyProtection="0"/>
    <xf numFmtId="171" fontId="28" fillId="0" borderId="0" applyFont="0" applyFill="0" applyBorder="0" applyAlignment="0" applyProtection="0"/>
    <xf numFmtId="0" fontId="29" fillId="0" borderId="0">
      <alignment horizontal="center" wrapText="1"/>
      <protection locked="0"/>
    </xf>
    <xf numFmtId="0" fontId="19" fillId="0" borderId="0" applyFont="0" applyFill="0" applyBorder="0" applyAlignment="0" applyProtection="0"/>
    <xf numFmtId="0" fontId="27" fillId="0" borderId="0" applyFont="0" applyFill="0" applyBorder="0" applyAlignment="0" applyProtection="0"/>
    <xf numFmtId="172" fontId="28" fillId="0" borderId="0" applyFont="0" applyFill="0" applyBorder="0" applyAlignment="0" applyProtection="0"/>
    <xf numFmtId="173" fontId="19" fillId="0" borderId="0" applyFont="0" applyFill="0" applyBorder="0" applyAlignment="0" applyProtection="0"/>
    <xf numFmtId="0" fontId="27" fillId="0" borderId="0" applyFont="0" applyFill="0" applyBorder="0" applyAlignment="0" applyProtection="0"/>
    <xf numFmtId="174" fontId="28" fillId="0" borderId="0" applyFont="0" applyFill="0" applyBorder="0" applyAlignment="0" applyProtection="0"/>
    <xf numFmtId="0" fontId="27" fillId="0" borderId="0"/>
    <xf numFmtId="0" fontId="30" fillId="0" borderId="0"/>
    <xf numFmtId="0" fontId="27" fillId="0" borderId="0"/>
    <xf numFmtId="37" fontId="31" fillId="0" borderId="0"/>
    <xf numFmtId="175" fontId="19" fillId="0" borderId="0" applyFill="0" applyBorder="0" applyAlignment="0"/>
    <xf numFmtId="0" fontId="32" fillId="0" borderId="0"/>
    <xf numFmtId="1" fontId="33" fillId="0" borderId="1" applyBorder="0"/>
    <xf numFmtId="43" fontId="4"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6" fillId="0" borderId="0"/>
    <xf numFmtId="177" fontId="34" fillId="0" borderId="0"/>
    <xf numFmtId="3" fontId="19" fillId="0" borderId="0" applyFont="0" applyFill="0" applyBorder="0" applyAlignment="0" applyProtection="0"/>
    <xf numFmtId="0" fontId="35" fillId="0" borderId="0" applyNumberFormat="0" applyAlignment="0">
      <alignment horizontal="left"/>
    </xf>
    <xf numFmtId="0" fontId="36" fillId="0" borderId="0" applyNumberFormat="0" applyAlignment="0"/>
    <xf numFmtId="178" fontId="37" fillId="0" borderId="0" applyFont="0" applyFill="0" applyBorder="0" applyAlignment="0" applyProtection="0"/>
    <xf numFmtId="179" fontId="19" fillId="0" borderId="0" applyFont="0" applyFill="0" applyBorder="0" applyAlignment="0" applyProtection="0"/>
    <xf numFmtId="180" fontId="19" fillId="0" borderId="0"/>
    <xf numFmtId="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xf numFmtId="0" fontId="38" fillId="0" borderId="0" applyNumberFormat="0" applyAlignment="0">
      <alignment horizontal="left"/>
    </xf>
    <xf numFmtId="184" fontId="14" fillId="0" borderId="0" applyFont="0" applyFill="0" applyBorder="0" applyAlignment="0" applyProtection="0"/>
    <xf numFmtId="2" fontId="19" fillId="0" borderId="0" applyFont="0" applyFill="0" applyBorder="0" applyAlignment="0" applyProtection="0"/>
    <xf numFmtId="185" fontId="14" fillId="0" borderId="2" applyFont="0" applyFill="0" applyBorder="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14" fontId="42" fillId="3" borderId="5">
      <alignment horizontal="center" vertical="center" wrapText="1"/>
    </xf>
    <xf numFmtId="186" fontId="43" fillId="0" borderId="0">
      <protection locked="0"/>
    </xf>
    <xf numFmtId="186" fontId="43" fillId="0" borderId="0">
      <protection locked="0"/>
    </xf>
    <xf numFmtId="10" fontId="39" fillId="4" borderId="6" applyNumberFormat="0" applyBorder="0" applyAlignment="0" applyProtection="0"/>
    <xf numFmtId="175" fontId="44" fillId="5" borderId="0"/>
    <xf numFmtId="175" fontId="44" fillId="6" borderId="0"/>
    <xf numFmtId="164" fontId="19" fillId="0" borderId="0" applyFont="0" applyFill="0" applyBorder="0" applyAlignment="0" applyProtection="0"/>
    <xf numFmtId="165" fontId="19" fillId="0" borderId="0" applyFont="0" applyFill="0" applyBorder="0" applyAlignment="0" applyProtection="0"/>
    <xf numFmtId="0" fontId="45" fillId="0" borderId="5"/>
    <xf numFmtId="187" fontId="46" fillId="0" borderId="7"/>
    <xf numFmtId="188" fontId="19" fillId="0" borderId="0" applyFont="0" applyFill="0" applyBorder="0" applyAlignment="0" applyProtection="0"/>
    <xf numFmtId="189" fontId="19"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0" fontId="48" fillId="0" borderId="0" applyNumberFormat="0" applyFont="0" applyFill="0" applyAlignment="0"/>
    <xf numFmtId="0" fontId="37" fillId="0" borderId="6"/>
    <xf numFmtId="0" fontId="16" fillId="0" borderId="0"/>
    <xf numFmtId="37" fontId="49" fillId="0" borderId="0"/>
    <xf numFmtId="0" fontId="50" fillId="0" borderId="6" applyNumberFormat="0" applyFont="0" applyFill="0" applyBorder="0" applyAlignment="0">
      <alignment horizontal="center"/>
    </xf>
    <xf numFmtId="192" fontId="51" fillId="0" borderId="0"/>
    <xf numFmtId="0" fontId="72" fillId="0" borderId="0"/>
    <xf numFmtId="0" fontId="72" fillId="0" borderId="0"/>
    <xf numFmtId="0" fontId="72" fillId="0" borderId="0"/>
    <xf numFmtId="0" fontId="72" fillId="0" borderId="0"/>
    <xf numFmtId="0" fontId="14" fillId="0" borderId="0"/>
    <xf numFmtId="0" fontId="14" fillId="0" borderId="0"/>
    <xf numFmtId="193" fontId="47" fillId="0" borderId="0" applyFont="0" applyFill="0" applyBorder="0" applyAlignment="0" applyProtection="0"/>
    <xf numFmtId="194" fontId="47" fillId="0" borderId="0" applyFont="0" applyFill="0" applyBorder="0" applyAlignment="0" applyProtection="0"/>
    <xf numFmtId="0" fontId="19" fillId="0" borderId="0" applyFont="0" applyFill="0" applyBorder="0" applyAlignment="0" applyProtection="0"/>
    <xf numFmtId="0" fontId="16" fillId="0" borderId="0"/>
    <xf numFmtId="14" fontId="29" fillId="0" borderId="0">
      <alignment horizontal="center" wrapText="1"/>
      <protection locked="0"/>
    </xf>
    <xf numFmtId="9" fontId="4" fillId="0" borderId="0" applyFont="0" applyFill="0" applyBorder="0" applyAlignment="0" applyProtection="0"/>
    <xf numFmtId="195" fontId="19" fillId="0" borderId="0" applyFont="0" applyFill="0" applyBorder="0" applyAlignment="0" applyProtection="0"/>
    <xf numFmtId="10" fontId="19" fillId="0" borderId="0" applyFont="0" applyFill="0" applyBorder="0" applyAlignment="0" applyProtection="0"/>
    <xf numFmtId="9" fontId="4" fillId="0" borderId="0" applyFont="0" applyFill="0" applyBorder="0" applyAlignment="0" applyProtection="0"/>
    <xf numFmtId="9" fontId="52" fillId="0" borderId="8" applyNumberFormat="0" applyBorder="0"/>
    <xf numFmtId="5" fontId="53" fillId="0" borderId="0"/>
    <xf numFmtId="0" fontId="52" fillId="0" borderId="0" applyNumberFormat="0" applyFont="0" applyFill="0" applyBorder="0" applyAlignment="0" applyProtection="0">
      <alignment horizontal="left"/>
    </xf>
    <xf numFmtId="196" fontId="19" fillId="0" borderId="0" applyNumberFormat="0" applyFill="0" applyBorder="0" applyAlignment="0" applyProtection="0">
      <alignment horizontal="left"/>
    </xf>
    <xf numFmtId="197" fontId="54" fillId="0" borderId="0" applyFont="0" applyFill="0" applyBorder="0" applyAlignment="0" applyProtection="0"/>
    <xf numFmtId="0" fontId="52" fillId="0" borderId="0" applyFont="0" applyFill="0" applyBorder="0" applyAlignment="0" applyProtection="0"/>
    <xf numFmtId="198" fontId="37" fillId="0" borderId="0" applyFont="0" applyFill="0" applyBorder="0" applyAlignment="0" applyProtection="0"/>
    <xf numFmtId="0" fontId="45" fillId="0" borderId="0"/>
    <xf numFmtId="40" fontId="55" fillId="0" borderId="0" applyBorder="0">
      <alignment horizontal="right"/>
    </xf>
    <xf numFmtId="199" fontId="37" fillId="0" borderId="9">
      <alignment horizontal="right" vertical="center"/>
    </xf>
    <xf numFmtId="200" fontId="37" fillId="0" borderId="9">
      <alignment horizontal="center"/>
    </xf>
    <xf numFmtId="3" fontId="56" fillId="0" borderId="10" applyNumberFormat="0" applyBorder="0" applyAlignment="0"/>
    <xf numFmtId="0" fontId="57" fillId="0" borderId="0" applyFill="0" applyBorder="0" applyProtection="0">
      <alignment horizontal="left" vertical="top"/>
    </xf>
    <xf numFmtId="190" fontId="37" fillId="0" borderId="0"/>
    <xf numFmtId="201" fontId="37" fillId="0" borderId="6"/>
    <xf numFmtId="0" fontId="58" fillId="7" borderId="6">
      <alignment horizontal="left" vertical="center"/>
    </xf>
    <xf numFmtId="5" fontId="59" fillId="0" borderId="11">
      <alignment horizontal="left" vertical="top"/>
    </xf>
    <xf numFmtId="5" fontId="26" fillId="0" borderId="12">
      <alignment horizontal="left" vertical="top"/>
    </xf>
    <xf numFmtId="0" fontId="60" fillId="0" borderId="12">
      <alignment horizontal="left" vertical="center"/>
    </xf>
    <xf numFmtId="202" fontId="19" fillId="0" borderId="0" applyFont="0" applyFill="0" applyBorder="0" applyAlignment="0" applyProtection="0"/>
    <xf numFmtId="203" fontId="19" fillId="0" borderId="0" applyFont="0" applyFill="0" applyBorder="0" applyAlignment="0" applyProtection="0"/>
    <xf numFmtId="0" fontId="62" fillId="0" borderId="0">
      <alignment vertical="center"/>
    </xf>
    <xf numFmtId="42" fontId="61" fillId="0" borderId="0" applyFont="0" applyFill="0" applyBorder="0" applyAlignment="0" applyProtection="0"/>
    <xf numFmtId="44" fontId="61" fillId="0" borderId="0" applyFont="0" applyFill="0" applyBorder="0" applyAlignment="0" applyProtection="0"/>
    <xf numFmtId="0" fontId="61" fillId="0" borderId="0"/>
    <xf numFmtId="0" fontId="69" fillId="0" borderId="0" applyFont="0" applyFill="0" applyBorder="0" applyAlignment="0" applyProtection="0"/>
    <xf numFmtId="0" fontId="69" fillId="0" borderId="0" applyFont="0" applyFill="0" applyBorder="0" applyAlignment="0" applyProtection="0"/>
    <xf numFmtId="0" fontId="18"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67" fillId="0" borderId="0"/>
    <xf numFmtId="0" fontId="48" fillId="0" borderId="0"/>
    <xf numFmtId="164" fontId="22" fillId="0" borderId="0" applyFont="0" applyFill="0" applyBorder="0" applyAlignment="0" applyProtection="0"/>
    <xf numFmtId="165" fontId="22"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0" fontId="68" fillId="0" borderId="0"/>
    <xf numFmtId="188" fontId="22" fillId="0" borderId="0" applyFont="0" applyFill="0" applyBorder="0" applyAlignment="0" applyProtection="0"/>
    <xf numFmtId="206" fontId="24" fillId="0" borderId="0" applyFont="0" applyFill="0" applyBorder="0" applyAlignment="0" applyProtection="0"/>
    <xf numFmtId="189" fontId="22"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0" borderId="0"/>
    <xf numFmtId="0" fontId="3"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98" fillId="43" borderId="0" applyNumberFormat="0" applyBorder="0" applyAlignment="0" applyProtection="0"/>
    <xf numFmtId="0" fontId="99" fillId="0" borderId="0">
      <alignment vertical="top"/>
    </xf>
    <xf numFmtId="165" fontId="2" fillId="0" borderId="0" applyFont="0" applyFill="0" applyBorder="0" applyAlignment="0" applyProtection="0"/>
    <xf numFmtId="0" fontId="2" fillId="19" borderId="28" applyNumberFormat="0" applyFont="0" applyAlignment="0" applyProtection="0"/>
    <xf numFmtId="0" fontId="1" fillId="0" borderId="0"/>
    <xf numFmtId="43" fontId="19" fillId="0" borderId="0" quotePrefix="1" applyFont="0" applyFill="0" applyBorder="0" applyAlignment="0">
      <protection locked="0"/>
    </xf>
    <xf numFmtId="0" fontId="4" fillId="0" borderId="0"/>
    <xf numFmtId="43" fontId="19" fillId="0" borderId="0" applyFont="0" applyFill="0" applyBorder="0" applyAlignment="0" applyProtection="0"/>
  </cellStyleXfs>
  <cellXfs count="305">
    <xf numFmtId="0" fontId="0" fillId="0" borderId="0" xfId="0"/>
    <xf numFmtId="0" fontId="6" fillId="0" borderId="0" xfId="0" applyFont="1" applyAlignment="1">
      <alignment horizontal="center" vertical="center"/>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167" fontId="11" fillId="0" borderId="6" xfId="35" applyNumberFormat="1" applyFont="1" applyBorder="1" applyAlignment="1">
      <alignment horizontal="right" vertical="center" wrapText="1"/>
    </xf>
    <xf numFmtId="0" fontId="13" fillId="0" borderId="6" xfId="0" applyFont="1" applyBorder="1" applyAlignment="1">
      <alignment vertical="center" wrapText="1"/>
    </xf>
    <xf numFmtId="0" fontId="15" fillId="0" borderId="0" xfId="83" applyNumberFormat="1" applyFont="1" applyFill="1" applyBorder="1" applyAlignment="1">
      <alignment horizontal="left" vertical="center"/>
    </xf>
    <xf numFmtId="0" fontId="15" fillId="0" borderId="0" xfId="83" applyNumberFormat="1" applyFont="1" applyFill="1" applyBorder="1" applyAlignment="1">
      <alignment horizontal="right" vertical="center"/>
    </xf>
    <xf numFmtId="2" fontId="16" fillId="0" borderId="0" xfId="83" applyNumberFormat="1"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right" vertical="center"/>
    </xf>
    <xf numFmtId="2" fontId="16" fillId="0" borderId="0" xfId="83" applyNumberFormat="1" applyFont="1" applyFill="1" applyAlignment="1">
      <alignment horizontal="right" vertical="center"/>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0" fontId="17" fillId="0" borderId="0" xfId="83" applyNumberFormat="1" applyFont="1" applyFill="1" applyAlignment="1">
      <alignment horizontal="left" vertical="center"/>
    </xf>
    <xf numFmtId="0" fontId="17" fillId="0" borderId="0" xfId="0" applyFont="1" applyFill="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 fontId="11" fillId="0" borderId="0" xfId="0" applyNumberFormat="1" applyFont="1" applyAlignment="1">
      <alignment vertical="center"/>
    </xf>
    <xf numFmtId="0" fontId="6" fillId="0" borderId="0" xfId="0" applyFont="1" applyFill="1" applyAlignment="1">
      <alignment vertical="center"/>
    </xf>
    <xf numFmtId="167" fontId="6" fillId="0" borderId="0" xfId="0" applyNumberFormat="1" applyFont="1" applyAlignment="1">
      <alignment vertical="center"/>
    </xf>
    <xf numFmtId="0" fontId="5" fillId="0" borderId="13" xfId="0" applyFont="1" applyBorder="1" applyAlignment="1">
      <alignment vertical="center" wrapText="1"/>
    </xf>
    <xf numFmtId="0" fontId="7" fillId="0" borderId="0" xfId="0" applyFont="1" applyAlignment="1">
      <alignment vertical="center" wrapText="1"/>
    </xf>
    <xf numFmtId="0" fontId="11" fillId="0" borderId="0" xfId="0" applyFont="1" applyFill="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2" fontId="16" fillId="0" borderId="0" xfId="83" applyNumberFormat="1" applyFont="1" applyFill="1" applyBorder="1" applyAlignment="1">
      <alignment vertical="center"/>
    </xf>
    <xf numFmtId="2" fontId="16" fillId="0" borderId="0" xfId="83" applyNumberFormat="1" applyFont="1" applyFill="1" applyBorder="1" applyAlignment="1">
      <alignment horizontal="right" vertical="center"/>
    </xf>
    <xf numFmtId="3" fontId="15" fillId="0" borderId="0" xfId="83" applyNumberFormat="1" applyFont="1" applyFill="1" applyBorder="1" applyAlignment="1">
      <alignment vertical="center"/>
    </xf>
    <xf numFmtId="0" fontId="16" fillId="0" borderId="0" xfId="0" applyFont="1" applyFill="1" applyBorder="1" applyAlignment="1">
      <alignment vertical="center"/>
    </xf>
    <xf numFmtId="3" fontId="15" fillId="0" borderId="0" xfId="0" applyNumberFormat="1" applyFont="1" applyFill="1" applyBorder="1" applyAlignment="1">
      <alignment vertical="center"/>
    </xf>
    <xf numFmtId="3" fontId="16" fillId="0" borderId="0" xfId="83" applyNumberFormat="1" applyFont="1" applyFill="1" applyBorder="1" applyAlignment="1">
      <alignmen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3" fillId="0" borderId="6" xfId="0" applyFont="1" applyBorder="1" applyAlignment="1">
      <alignment horizontal="center" vertical="center" wrapText="1"/>
    </xf>
    <xf numFmtId="0" fontId="9" fillId="0" borderId="0" xfId="0" applyFont="1" applyAlignment="1">
      <alignment vertical="center"/>
    </xf>
    <xf numFmtId="3" fontId="6" fillId="0" borderId="0" xfId="0" applyNumberFormat="1" applyFont="1" applyAlignment="1">
      <alignment vertical="center"/>
    </xf>
    <xf numFmtId="0" fontId="11" fillId="0" borderId="0" xfId="0" applyFont="1" applyAlignment="1">
      <alignment vertical="center"/>
    </xf>
    <xf numFmtId="3" fontId="6" fillId="0" borderId="0" xfId="0" applyNumberFormat="1" applyFont="1" applyBorder="1" applyAlignment="1">
      <alignment vertical="center"/>
    </xf>
    <xf numFmtId="0" fontId="5" fillId="0" borderId="13" xfId="0" applyFont="1" applyBorder="1" applyAlignment="1">
      <alignment vertical="center"/>
    </xf>
    <xf numFmtId="167" fontId="13" fillId="0" borderId="6" xfId="35"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0" xfId="0" applyFont="1" applyAlignment="1">
      <alignment vertical="center" wrapText="1"/>
    </xf>
    <xf numFmtId="3" fontId="13" fillId="0" borderId="0" xfId="0" applyNumberFormat="1" applyFont="1" applyAlignment="1">
      <alignment vertical="center"/>
    </xf>
    <xf numFmtId="0" fontId="11" fillId="0" borderId="0" xfId="0" applyFont="1" applyAlignment="1" applyProtection="1">
      <alignment vertical="center" wrapText="1"/>
      <protection hidden="1"/>
    </xf>
    <xf numFmtId="0" fontId="11"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3" fillId="10" borderId="0" xfId="0" applyFont="1" applyFill="1"/>
    <xf numFmtId="0" fontId="6" fillId="10" borderId="0" xfId="80" applyFont="1" applyFill="1" applyAlignment="1"/>
    <xf numFmtId="0" fontId="11" fillId="10" borderId="0" xfId="80" applyFont="1" applyFill="1" applyAlignment="1"/>
    <xf numFmtId="0" fontId="4" fillId="10" borderId="0" xfId="80" applyFont="1" applyFill="1"/>
    <xf numFmtId="0" fontId="11" fillId="10" borderId="0" xfId="80" applyFont="1" applyFill="1" applyAlignment="1">
      <alignment horizontal="center" vertical="center"/>
    </xf>
    <xf numFmtId="0" fontId="73" fillId="10" borderId="0" xfId="0" applyFont="1" applyFill="1" applyAlignment="1">
      <alignment vertical="center"/>
    </xf>
    <xf numFmtId="0" fontId="4" fillId="10" borderId="0" xfId="80" applyFont="1" applyFill="1" applyAlignment="1">
      <alignment vertical="center"/>
    </xf>
    <xf numFmtId="0" fontId="18" fillId="10" borderId="0" xfId="80" applyFont="1" applyFill="1"/>
    <xf numFmtId="0" fontId="18" fillId="10" borderId="0" xfId="80" applyFont="1" applyFill="1" applyAlignment="1">
      <alignment vertical="center"/>
    </xf>
    <xf numFmtId="167" fontId="17" fillId="10" borderId="0" xfId="37" applyNumberFormat="1" applyFont="1" applyFill="1" applyAlignment="1">
      <alignment horizontal="center" vertical="center"/>
    </xf>
    <xf numFmtId="2" fontId="18" fillId="10" borderId="0" xfId="83" applyNumberFormat="1" applyFont="1" applyFill="1" applyAlignment="1">
      <alignment vertical="center"/>
    </xf>
    <xf numFmtId="167" fontId="18" fillId="10" borderId="0" xfId="37" applyNumberFormat="1" applyFont="1" applyFill="1" applyAlignment="1">
      <alignment horizontal="center" vertical="center"/>
    </xf>
    <xf numFmtId="43" fontId="6" fillId="10" borderId="0" xfId="35" applyFont="1" applyFill="1" applyAlignment="1"/>
    <xf numFmtId="43" fontId="73" fillId="10" borderId="0" xfId="35" applyFont="1" applyFill="1"/>
    <xf numFmtId="43" fontId="4" fillId="10" borderId="0" xfId="35" applyFont="1" applyFill="1" applyAlignment="1">
      <alignment vertical="center"/>
    </xf>
    <xf numFmtId="43" fontId="4" fillId="10" borderId="0" xfId="35" applyFont="1" applyFill="1"/>
    <xf numFmtId="43" fontId="11" fillId="10" borderId="0" xfId="35" applyFont="1" applyFill="1" applyAlignment="1">
      <alignment horizontal="center" vertical="center"/>
    </xf>
    <xf numFmtId="0" fontId="18" fillId="0" borderId="0" xfId="0" applyFont="1" applyAlignment="1"/>
    <xf numFmtId="0" fontId="17" fillId="10" borderId="0" xfId="80" applyFont="1" applyFill="1" applyAlignment="1">
      <alignment horizontal="center"/>
    </xf>
    <xf numFmtId="0" fontId="17" fillId="10" borderId="0" xfId="80" applyFont="1" applyFill="1" applyAlignment="1"/>
    <xf numFmtId="0" fontId="6" fillId="10" borderId="0" xfId="80" applyNumberFormat="1" applyFont="1" applyFill="1" applyAlignment="1"/>
    <xf numFmtId="14" fontId="6" fillId="10" borderId="0" xfId="80" applyNumberFormat="1" applyFont="1" applyFill="1" applyAlignment="1"/>
    <xf numFmtId="14" fontId="73" fillId="10" borderId="0" xfId="0" applyNumberFormat="1" applyFont="1" applyFill="1"/>
    <xf numFmtId="43" fontId="0" fillId="10" borderId="0" xfId="35" applyFont="1" applyFill="1"/>
    <xf numFmtId="14" fontId="4" fillId="10" borderId="0" xfId="80" applyNumberFormat="1" applyFont="1" applyFill="1"/>
    <xf numFmtId="0" fontId="17" fillId="10" borderId="13" xfId="83" applyFont="1" applyFill="1" applyBorder="1" applyAlignment="1">
      <alignment horizontal="left" vertical="center"/>
    </xf>
    <xf numFmtId="0" fontId="76" fillId="10" borderId="0" xfId="80" applyFont="1" applyFill="1"/>
    <xf numFmtId="167" fontId="0" fillId="10" borderId="0" xfId="80" applyNumberFormat="1" applyFont="1" applyFill="1"/>
    <xf numFmtId="0" fontId="17" fillId="10" borderId="0" xfId="83" applyFont="1" applyFill="1" applyAlignment="1">
      <alignment horizontal="left" vertical="center"/>
    </xf>
    <xf numFmtId="0" fontId="17" fillId="10" borderId="0" xfId="80" applyFont="1" applyFill="1" applyAlignment="1">
      <alignment horizontal="right" vertical="center"/>
    </xf>
    <xf numFmtId="0" fontId="17" fillId="10" borderId="0" xfId="80" applyFont="1" applyFill="1" applyAlignment="1">
      <alignment vertical="center"/>
    </xf>
    <xf numFmtId="0" fontId="17"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0" fillId="10" borderId="0" xfId="80" applyFont="1" applyFill="1" applyAlignment="1"/>
    <xf numFmtId="0" fontId="77" fillId="10" borderId="0" xfId="80" applyFont="1" applyFill="1" applyAlignment="1">
      <alignment horizontal="center"/>
    </xf>
    <xf numFmtId="0" fontId="70" fillId="10" borderId="0" xfId="80" applyFont="1" applyFill="1" applyAlignment="1">
      <alignment horizontal="center"/>
    </xf>
    <xf numFmtId="167" fontId="70" fillId="10" borderId="0" xfId="37" applyNumberFormat="1" applyFont="1" applyFill="1" applyAlignment="1">
      <alignment horizontal="center"/>
    </xf>
    <xf numFmtId="43" fontId="70" fillId="10" borderId="0" xfId="35" applyFont="1" applyFill="1" applyAlignment="1">
      <alignment horizontal="center"/>
    </xf>
    <xf numFmtId="0" fontId="17" fillId="10" borderId="0" xfId="80" applyFont="1" applyFill="1" applyAlignment="1">
      <alignment wrapText="1"/>
    </xf>
    <xf numFmtId="0" fontId="18" fillId="10" borderId="0" xfId="80" applyFont="1" applyFill="1" applyAlignment="1">
      <alignment horizontal="right" vertical="center"/>
    </xf>
    <xf numFmtId="0" fontId="18" fillId="10" borderId="0" xfId="80" applyFont="1" applyFill="1" applyAlignment="1">
      <alignment horizontal="center" vertical="center"/>
    </xf>
    <xf numFmtId="0" fontId="18"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7" fillId="10" borderId="0" xfId="80" applyNumberFormat="1" applyFont="1" applyFill="1" applyAlignment="1">
      <alignment vertical="center" wrapText="1"/>
    </xf>
    <xf numFmtId="0" fontId="17" fillId="10" borderId="0" xfId="80" applyFont="1" applyFill="1" applyAlignment="1">
      <alignment vertical="top" wrapText="1"/>
    </xf>
    <xf numFmtId="0" fontId="0" fillId="10" borderId="0" xfId="80" applyFont="1" applyFill="1" applyAlignment="1">
      <alignment vertical="center"/>
    </xf>
    <xf numFmtId="0" fontId="18" fillId="10" borderId="0" xfId="80" applyFont="1" applyFill="1" applyAlignment="1">
      <alignment horizontal="center"/>
    </xf>
    <xf numFmtId="0" fontId="18" fillId="10" borderId="0" xfId="80" applyFont="1" applyFill="1" applyAlignment="1">
      <alignment vertical="top" wrapText="1"/>
    </xf>
    <xf numFmtId="3" fontId="17" fillId="10" borderId="0" xfId="80" applyNumberFormat="1" applyFont="1" applyFill="1" applyAlignment="1">
      <alignment horizontal="left" vertical="top" wrapText="1"/>
    </xf>
    <xf numFmtId="0" fontId="0" fillId="10" borderId="0" xfId="80" applyFont="1" applyFill="1"/>
    <xf numFmtId="0" fontId="17" fillId="10" borderId="0" xfId="80" applyFont="1" applyFill="1" applyAlignment="1">
      <alignment horizontal="left" vertical="top" wrapText="1"/>
    </xf>
    <xf numFmtId="167" fontId="78" fillId="0" borderId="0" xfId="37" applyNumberFormat="1" applyFont="1" applyFill="1" applyAlignment="1">
      <alignment horizontal="right" wrapText="1"/>
    </xf>
    <xf numFmtId="14" fontId="0" fillId="10" borderId="0" xfId="80" applyNumberFormat="1" applyFont="1" applyFill="1"/>
    <xf numFmtId="43" fontId="70" fillId="10" borderId="0" xfId="35" applyFont="1" applyFill="1" applyAlignment="1">
      <alignment horizontal="center" vertical="center"/>
    </xf>
    <xf numFmtId="0" fontId="70"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5" fillId="10" borderId="6" xfId="80" applyFont="1" applyFill="1" applyBorder="1" applyAlignment="1">
      <alignment horizontal="center" vertical="center" wrapText="1"/>
    </xf>
    <xf numFmtId="0" fontId="16" fillId="10" borderId="4" xfId="80" applyFont="1" applyFill="1" applyBorder="1" applyAlignment="1">
      <alignment horizontal="left" vertical="center" wrapText="1"/>
    </xf>
    <xf numFmtId="0" fontId="16" fillId="10" borderId="6" xfId="80" applyFont="1" applyFill="1" applyBorder="1" applyAlignment="1">
      <alignment horizontal="center" vertical="center" wrapText="1"/>
    </xf>
    <xf numFmtId="167" fontId="16" fillId="10" borderId="6" xfId="37" applyNumberFormat="1" applyFont="1" applyFill="1" applyBorder="1" applyAlignment="1">
      <alignment horizontal="center" vertical="center" wrapText="1"/>
    </xf>
    <xf numFmtId="0" fontId="16" fillId="10" borderId="9" xfId="80" applyFont="1" applyFill="1" applyBorder="1" applyAlignment="1">
      <alignment horizontal="center" vertical="center" wrapText="1"/>
    </xf>
    <xf numFmtId="0" fontId="16" fillId="0" borderId="6" xfId="80" applyFont="1" applyFill="1" applyBorder="1" applyAlignment="1">
      <alignment horizontal="center" vertical="center" wrapText="1"/>
    </xf>
    <xf numFmtId="0" fontId="16" fillId="0" borderId="9" xfId="80" applyFont="1" applyFill="1" applyBorder="1" applyAlignment="1">
      <alignment horizontal="center" vertical="center" wrapText="1"/>
    </xf>
    <xf numFmtId="167" fontId="16" fillId="0" borderId="6" xfId="36" applyNumberFormat="1" applyFont="1" applyFill="1" applyBorder="1" applyAlignment="1">
      <alignment horizontal="right" vertical="center" wrapText="1"/>
    </xf>
    <xf numFmtId="0" fontId="81" fillId="0" borderId="9" xfId="80" applyFont="1" applyFill="1" applyBorder="1" applyAlignment="1">
      <alignment vertical="center" wrapText="1"/>
    </xf>
    <xf numFmtId="0" fontId="16" fillId="0" borderId="9" xfId="80" applyFont="1" applyFill="1" applyBorder="1" applyAlignment="1">
      <alignment horizontal="center" vertical="justify" wrapText="1"/>
    </xf>
    <xf numFmtId="0" fontId="16" fillId="0" borderId="11" xfId="80" applyFont="1" applyFill="1" applyBorder="1" applyAlignment="1">
      <alignment horizontal="center" vertical="center" wrapText="1"/>
    </xf>
    <xf numFmtId="0" fontId="16" fillId="0" borderId="4" xfId="80" applyFont="1" applyFill="1" applyBorder="1" applyAlignment="1">
      <alignment horizontal="left" vertical="center" wrapText="1"/>
    </xf>
    <xf numFmtId="0" fontId="16" fillId="0" borderId="1" xfId="80" applyFont="1" applyFill="1" applyBorder="1" applyAlignment="1">
      <alignment horizontal="center" vertical="center" wrapText="1"/>
    </xf>
    <xf numFmtId="0" fontId="16" fillId="0" borderId="9" xfId="146" applyFont="1" applyFill="1" applyBorder="1" applyAlignment="1">
      <alignment horizontal="center" vertical="justify" wrapText="1"/>
    </xf>
    <xf numFmtId="0" fontId="81" fillId="0" borderId="4" xfId="146" applyFont="1" applyFill="1" applyBorder="1" applyAlignment="1">
      <alignment horizontal="left" vertical="center" wrapText="1"/>
    </xf>
    <xf numFmtId="0" fontId="15" fillId="0" borderId="6" xfId="80" applyFont="1" applyFill="1" applyBorder="1" applyAlignment="1">
      <alignment horizontal="center" vertical="center" wrapText="1"/>
    </xf>
    <xf numFmtId="10" fontId="16" fillId="0" borderId="6" xfId="93" applyNumberFormat="1" applyFont="1" applyFill="1" applyBorder="1" applyAlignment="1">
      <alignment horizontal="right" vertical="center" wrapText="1"/>
    </xf>
    <xf numFmtId="0" fontId="18" fillId="0" borderId="0" xfId="80" applyFont="1" applyFill="1" applyBorder="1" applyAlignment="1">
      <alignment horizontal="center" vertical="justify" wrapText="1"/>
    </xf>
    <xf numFmtId="0" fontId="71"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207" fontId="17" fillId="0" borderId="0" xfId="83" applyNumberFormat="1" applyFont="1" applyFill="1" applyAlignment="1">
      <alignment vertical="center" wrapText="1"/>
    </xf>
    <xf numFmtId="167" fontId="71" fillId="0" borderId="0" xfId="37" applyNumberFormat="1" applyFont="1" applyFill="1" applyBorder="1" applyAlignment="1">
      <alignmen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2" fontId="17" fillId="0" borderId="0" xfId="83" applyNumberFormat="1" applyFont="1" applyFill="1" applyAlignment="1">
      <alignment horizontal="center" vertical="center"/>
    </xf>
    <xf numFmtId="167" fontId="17" fillId="0" borderId="0" xfId="37" applyNumberFormat="1" applyFont="1" applyFill="1" applyAlignment="1">
      <alignment horizontal="center" vertical="center"/>
    </xf>
    <xf numFmtId="2" fontId="18" fillId="0" borderId="0" xfId="83" applyNumberFormat="1" applyFont="1" applyFill="1" applyAlignment="1">
      <alignment vertical="center"/>
    </xf>
    <xf numFmtId="167" fontId="18" fillId="0" borderId="0" xfId="37" applyNumberFormat="1" applyFont="1" applyFill="1" applyAlignment="1">
      <alignment horizontal="center" vertical="center"/>
    </xf>
    <xf numFmtId="167" fontId="82" fillId="0" borderId="6" xfId="36" applyNumberFormat="1" applyFont="1" applyFill="1" applyBorder="1" applyAlignment="1">
      <alignment horizontal="right" vertical="center" wrapText="1"/>
    </xf>
    <xf numFmtId="4" fontId="16" fillId="0" borderId="6" xfId="36" applyNumberFormat="1" applyFont="1" applyFill="1" applyBorder="1" applyAlignment="1">
      <alignment horizontal="right" vertical="center" wrapText="1"/>
    </xf>
    <xf numFmtId="0" fontId="17" fillId="10" borderId="0" xfId="0" applyFont="1" applyFill="1" applyAlignment="1">
      <alignment horizontal="left"/>
    </xf>
    <xf numFmtId="0" fontId="17" fillId="0" borderId="0" xfId="0" applyFont="1" applyFill="1" applyAlignment="1">
      <alignment horizontal="left" vertical="center"/>
    </xf>
    <xf numFmtId="167" fontId="0" fillId="10" borderId="0" xfId="0" applyNumberFormat="1" applyFont="1" applyFill="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43" fontId="16" fillId="0" borderId="6" xfId="35" applyFont="1" applyFill="1" applyBorder="1" applyAlignment="1">
      <alignment horizontal="right" vertical="center" wrapText="1"/>
    </xf>
    <xf numFmtId="43" fontId="81" fillId="0" borderId="6" xfId="35" applyFont="1" applyFill="1" applyBorder="1" applyAlignment="1">
      <alignment horizontal="right" vertical="center" wrapText="1"/>
    </xf>
    <xf numFmtId="167" fontId="16" fillId="10" borderId="6" xfId="35" applyNumberFormat="1" applyFont="1" applyFill="1" applyBorder="1" applyAlignment="1">
      <alignment horizontal="right" vertical="center" wrapText="1"/>
    </xf>
    <xf numFmtId="167" fontId="16" fillId="0" borderId="6" xfId="35" applyNumberFormat="1" applyFont="1" applyFill="1" applyBorder="1" applyAlignment="1">
      <alignment horizontal="right" vertical="center" wrapText="1"/>
    </xf>
    <xf numFmtId="167" fontId="81" fillId="0" borderId="6" xfId="35" applyNumberFormat="1" applyFont="1" applyFill="1" applyBorder="1" applyAlignment="1">
      <alignment horizontal="right" vertical="center" wrapText="1"/>
    </xf>
    <xf numFmtId="167" fontId="16" fillId="0" borderId="4" xfId="35" applyNumberFormat="1" applyFont="1" applyFill="1" applyBorder="1" applyAlignment="1">
      <alignment horizontal="left" vertical="center" wrapText="1"/>
    </xf>
    <xf numFmtId="0" fontId="16" fillId="0" borderId="0" xfId="80" applyFont="1" applyFill="1" applyBorder="1" applyAlignment="1">
      <alignment horizontal="center" vertical="center" wrapText="1"/>
    </xf>
    <xf numFmtId="0" fontId="16" fillId="0" borderId="0" xfId="80" applyFont="1" applyFill="1" applyBorder="1" applyAlignment="1">
      <alignment horizontal="center" vertical="justify" wrapText="1"/>
    </xf>
    <xf numFmtId="0" fontId="81" fillId="0" borderId="0" xfId="80" applyFont="1" applyFill="1" applyBorder="1" applyAlignment="1">
      <alignment horizontal="left" vertical="center" wrapText="1"/>
    </xf>
    <xf numFmtId="167" fontId="82" fillId="0" borderId="0" xfId="36" applyNumberFormat="1" applyFont="1" applyFill="1" applyBorder="1" applyAlignment="1">
      <alignment horizontal="right" vertical="center" wrapText="1"/>
    </xf>
    <xf numFmtId="167" fontId="16" fillId="0" borderId="0" xfId="36" applyNumberFormat="1" applyFont="1" applyFill="1" applyBorder="1" applyAlignment="1">
      <alignment horizontal="right" vertical="center" wrapText="1"/>
    </xf>
    <xf numFmtId="0" fontId="17" fillId="0" borderId="0" xfId="79" applyFont="1"/>
    <xf numFmtId="0" fontId="18" fillId="0" borderId="0" xfId="79" applyFont="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0" applyFont="1" applyFill="1" applyAlignment="1">
      <alignment horizontal="left" vertical="center"/>
    </xf>
    <xf numFmtId="0" fontId="17" fillId="10" borderId="14" xfId="83" applyNumberFormat="1" applyFont="1" applyFill="1" applyBorder="1" applyAlignment="1">
      <alignment horizontal="left" vertical="center"/>
    </xf>
    <xf numFmtId="167" fontId="82" fillId="0" borderId="6" xfId="35" applyNumberFormat="1" applyFont="1" applyFill="1" applyBorder="1" applyAlignment="1">
      <alignment horizontal="right" vertical="center" wrapText="1"/>
    </xf>
    <xf numFmtId="167" fontId="101" fillId="0" borderId="6" xfId="36" applyNumberFormat="1" applyFont="1" applyFill="1" applyBorder="1" applyAlignment="1">
      <alignment horizontal="right" vertical="center" wrapText="1"/>
    </xf>
    <xf numFmtId="37" fontId="16" fillId="0" borderId="6" xfId="36" applyNumberFormat="1" applyFont="1" applyFill="1" applyBorder="1" applyAlignment="1">
      <alignment horizontal="right" vertical="center" wrapText="1"/>
    </xf>
    <xf numFmtId="166" fontId="18"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0" fontId="15" fillId="44" borderId="11" xfId="80" applyFont="1" applyFill="1" applyBorder="1" applyAlignment="1">
      <alignment horizontal="center" vertical="center" wrapText="1"/>
    </xf>
    <xf numFmtId="167" fontId="15" fillId="44" borderId="11" xfId="37" applyNumberFormat="1" applyFont="1" applyFill="1" applyBorder="1" applyAlignment="1">
      <alignment horizontal="center" vertical="center" wrapText="1"/>
    </xf>
    <xf numFmtId="0" fontId="15" fillId="44" borderId="1" xfId="80" applyFont="1" applyFill="1" applyBorder="1" applyAlignment="1">
      <alignment horizontal="center" vertical="center" wrapText="1"/>
    </xf>
    <xf numFmtId="0" fontId="15" fillId="44" borderId="15" xfId="80" applyFont="1" applyFill="1" applyBorder="1" applyAlignment="1">
      <alignment horizontal="center" vertical="center" wrapText="1"/>
    </xf>
    <xf numFmtId="0" fontId="15" fillId="44" borderId="13" xfId="80" applyFont="1" applyFill="1" applyBorder="1" applyAlignment="1">
      <alignment horizontal="center" vertical="center" wrapText="1"/>
    </xf>
    <xf numFmtId="0" fontId="15" fillId="44" borderId="16" xfId="80" applyFont="1" applyFill="1" applyBorder="1" applyAlignment="1">
      <alignment horizontal="center" vertical="center" wrapText="1"/>
    </xf>
    <xf numFmtId="14" fontId="15" fillId="44" borderId="1" xfId="37" applyNumberFormat="1" applyFont="1" applyFill="1" applyBorder="1" applyAlignment="1">
      <alignment horizontal="center" vertical="center" wrapText="1"/>
    </xf>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20" xfId="35" applyNumberFormat="1" applyFont="1" applyFill="1" applyBorder="1" applyAlignment="1" applyProtection="1">
      <alignment vertical="center"/>
    </xf>
    <xf numFmtId="167" fontId="110" fillId="0" borderId="20" xfId="35" applyNumberFormat="1" applyFont="1" applyFill="1" applyBorder="1" applyProtection="1">
      <protection locked="0"/>
    </xf>
    <xf numFmtId="167" fontId="109" fillId="12" borderId="20" xfId="35" applyNumberFormat="1" applyFont="1" applyFill="1" applyBorder="1" applyAlignment="1" applyProtection="1">
      <alignment vertical="center"/>
    </xf>
    <xf numFmtId="43" fontId="109" fillId="9" borderId="20"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7" fillId="10" borderId="0" xfId="80" applyNumberFormat="1" applyFont="1" applyFill="1" applyAlignment="1">
      <alignment horizontal="center" vertical="top" wrapText="1"/>
    </xf>
    <xf numFmtId="3" fontId="17"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6" fillId="10" borderId="0" xfId="0" applyFont="1" applyFill="1"/>
    <xf numFmtId="14" fontId="76" fillId="10" borderId="0" xfId="80" applyNumberFormat="1" applyFont="1" applyFill="1" applyAlignment="1"/>
    <xf numFmtId="14" fontId="76" fillId="10" borderId="0" xfId="0" applyNumberFormat="1" applyFont="1" applyFill="1"/>
    <xf numFmtId="0" fontId="76" fillId="10" borderId="0" xfId="0" applyFont="1" applyFill="1" applyAlignment="1">
      <alignment vertical="center"/>
    </xf>
    <xf numFmtId="0" fontId="76" fillId="10" borderId="0" xfId="80" applyFont="1" applyFill="1" applyAlignment="1">
      <alignment vertical="center"/>
    </xf>
    <xf numFmtId="14" fontId="76" fillId="10" borderId="0" xfId="80" applyNumberFormat="1" applyFont="1" applyFill="1"/>
    <xf numFmtId="0" fontId="76"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6" fillId="10" borderId="0" xfId="0" applyNumberFormat="1" applyFont="1" applyFill="1"/>
    <xf numFmtId="0" fontId="75" fillId="0" borderId="0" xfId="83" applyNumberFormat="1" applyFont="1" applyFill="1" applyBorder="1" applyAlignment="1">
      <alignment horizontal="left" vertical="center"/>
    </xf>
    <xf numFmtId="0" fontId="75" fillId="0" borderId="0" xfId="0" applyFont="1" applyFill="1" applyAlignment="1">
      <alignment horizontal="left" vertical="center"/>
    </xf>
    <xf numFmtId="2" fontId="76" fillId="10" borderId="0" xfId="83" applyNumberFormat="1" applyFont="1" applyFill="1" applyAlignment="1">
      <alignment vertical="center"/>
    </xf>
    <xf numFmtId="43" fontId="76" fillId="10" borderId="0" xfId="37" applyFont="1" applyFill="1" applyAlignment="1">
      <alignment vertical="center"/>
    </xf>
    <xf numFmtId="0" fontId="75" fillId="10" borderId="0" xfId="0" applyFont="1" applyFill="1" applyAlignment="1">
      <alignment horizontal="left"/>
    </xf>
    <xf numFmtId="0" fontId="16" fillId="0" borderId="4" xfId="80" applyFont="1" applyFill="1" applyBorder="1" applyAlignment="1">
      <alignment horizontal="left" vertical="center" wrapText="1"/>
    </xf>
    <xf numFmtId="0" fontId="17" fillId="0" borderId="0" xfId="0" applyFont="1" applyFill="1" applyAlignment="1">
      <alignment horizontal="left" vertical="center"/>
    </xf>
    <xf numFmtId="0" fontId="17" fillId="0" borderId="0" xfId="192" applyNumberFormat="1" applyFont="1" applyFill="1" applyAlignment="1">
      <alignment horizontal="left" vertical="center"/>
    </xf>
    <xf numFmtId="0" fontId="17" fillId="0" borderId="0" xfId="193" applyNumberFormat="1" applyFont="1" applyFill="1" applyBorder="1" applyAlignment="1">
      <alignment horizontal="left" vertical="center"/>
    </xf>
    <xf numFmtId="0" fontId="18" fillId="10" borderId="0" xfId="0" applyFont="1" applyFill="1"/>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7" fillId="10" borderId="0" xfId="83" applyFont="1" applyFill="1" applyAlignment="1">
      <alignment vertical="center"/>
    </xf>
    <xf numFmtId="0" fontId="74" fillId="0" borderId="0" xfId="192" applyNumberFormat="1" applyFont="1" applyFill="1" applyAlignment="1">
      <alignment vertical="center"/>
    </xf>
    <xf numFmtId="209" fontId="18" fillId="10" borderId="0" xfId="80" applyNumberFormat="1" applyFont="1" applyFill="1" applyAlignment="1">
      <alignment horizontal="left" vertical="top" wrapText="1"/>
    </xf>
    <xf numFmtId="210" fontId="16" fillId="0" borderId="30" xfId="35" applyNumberFormat="1" applyFont="1" applyBorder="1" applyAlignment="1">
      <alignment horizontal="right" vertical="center"/>
    </xf>
    <xf numFmtId="210" fontId="113" fillId="0" borderId="6" xfId="35" applyNumberFormat="1" applyFont="1" applyFill="1" applyBorder="1" applyAlignment="1">
      <alignment horizontal="right" vertical="center" wrapText="1"/>
    </xf>
    <xf numFmtId="0" fontId="71" fillId="0" borderId="0" xfId="0" applyFont="1" applyAlignment="1">
      <alignment horizontal="left" wrapText="1"/>
    </xf>
    <xf numFmtId="0" fontId="71" fillId="0" borderId="0" xfId="0" applyFont="1" applyAlignment="1">
      <alignment horizontal="left" vertical="top" wrapText="1"/>
    </xf>
    <xf numFmtId="0" fontId="17" fillId="10" borderId="0" xfId="0" applyFont="1" applyFill="1" applyAlignment="1">
      <alignment horizontal="left"/>
    </xf>
    <xf numFmtId="0" fontId="17" fillId="0" borderId="0" xfId="0" applyFont="1" applyFill="1" applyAlignment="1">
      <alignment horizontal="left" vertical="center"/>
    </xf>
    <xf numFmtId="208" fontId="18" fillId="10" borderId="0" xfId="80" applyNumberFormat="1" applyFont="1" applyFill="1" applyAlignment="1">
      <alignment horizontal="left" vertical="top" wrapText="1"/>
    </xf>
    <xf numFmtId="0" fontId="16" fillId="0" borderId="9" xfId="80" applyFont="1" applyFill="1" applyBorder="1" applyAlignment="1">
      <alignment horizontal="left" vertical="center" wrapText="1"/>
    </xf>
    <xf numFmtId="0" fontId="16" fillId="0" borderId="4" xfId="80" applyFont="1" applyFill="1" applyBorder="1" applyAlignment="1">
      <alignment horizontal="left" vertical="center" wrapText="1"/>
    </xf>
    <xf numFmtId="0" fontId="16" fillId="0" borderId="19" xfId="80" applyFont="1" applyFill="1" applyBorder="1" applyAlignment="1">
      <alignment horizontal="left" vertical="center" wrapText="1"/>
    </xf>
    <xf numFmtId="0" fontId="81" fillId="0" borderId="4" xfId="80" applyFont="1" applyFill="1" applyBorder="1" applyAlignment="1">
      <alignment vertical="center" wrapText="1"/>
    </xf>
    <xf numFmtId="0" fontId="81" fillId="0" borderId="19" xfId="80" applyFont="1" applyFill="1" applyBorder="1" applyAlignment="1">
      <alignment vertical="center" wrapText="1"/>
    </xf>
    <xf numFmtId="0" fontId="16" fillId="0" borderId="9" xfId="146" applyFont="1" applyFill="1" applyBorder="1" applyAlignment="1">
      <alignment horizontal="left" vertical="center" wrapText="1"/>
    </xf>
    <xf numFmtId="0" fontId="16" fillId="0" borderId="4" xfId="146" applyFont="1" applyFill="1" applyBorder="1" applyAlignment="1">
      <alignment horizontal="left" vertical="center" wrapText="1"/>
    </xf>
    <xf numFmtId="0" fontId="16" fillId="0" borderId="19" xfId="146" applyFont="1" applyFill="1" applyBorder="1" applyAlignment="1">
      <alignment horizontal="left" vertical="center" wrapText="1"/>
    </xf>
    <xf numFmtId="0" fontId="81" fillId="0" borderId="4" xfId="80" applyFont="1" applyFill="1" applyBorder="1" applyAlignment="1">
      <alignment horizontal="left" vertical="center" wrapText="1"/>
    </xf>
    <xf numFmtId="0" fontId="81" fillId="0" borderId="19" xfId="80" applyFont="1" applyFill="1" applyBorder="1" applyAlignment="1">
      <alignment horizontal="left" vertical="center" wrapText="1"/>
    </xf>
    <xf numFmtId="0" fontId="15" fillId="0" borderId="9" xfId="146" applyFont="1" applyFill="1" applyBorder="1" applyAlignment="1">
      <alignment horizontal="lef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83" applyFont="1" applyFill="1" applyAlignment="1">
      <alignment horizontal="center" vertical="center"/>
    </xf>
    <xf numFmtId="207" fontId="17" fillId="0" borderId="0" xfId="83" applyNumberFormat="1" applyFont="1" applyFill="1" applyAlignment="1">
      <alignment horizontal="left" vertical="center" wrapText="1"/>
    </xf>
    <xf numFmtId="0" fontId="71" fillId="0" borderId="0" xfId="83" applyFont="1" applyFill="1" applyBorder="1" applyAlignment="1">
      <alignment horizontal="center" vertical="center" wrapText="1"/>
    </xf>
    <xf numFmtId="167" fontId="71" fillId="0" borderId="0" xfId="37" applyNumberFormat="1" applyFont="1" applyFill="1" applyBorder="1" applyAlignment="1">
      <alignment horizontal="left" vertical="center" wrapText="1"/>
    </xf>
    <xf numFmtId="0" fontId="16" fillId="0" borderId="11" xfId="80" applyFont="1" applyFill="1" applyBorder="1" applyAlignment="1">
      <alignment horizontal="center" vertical="center" wrapText="1"/>
    </xf>
    <xf numFmtId="0" fontId="16" fillId="0" borderId="12" xfId="80" applyFont="1" applyFill="1" applyBorder="1" applyAlignment="1">
      <alignment horizontal="center" vertical="center" wrapText="1"/>
    </xf>
    <xf numFmtId="0" fontId="16" fillId="0" borderId="1" xfId="80" applyFont="1" applyFill="1" applyBorder="1" applyAlignment="1">
      <alignment horizontal="center" vertical="center" wrapText="1"/>
    </xf>
    <xf numFmtId="0" fontId="15" fillId="0" borderId="9" xfId="80" applyFont="1" applyFill="1" applyBorder="1" applyAlignment="1">
      <alignment horizontal="left" vertical="center" wrapText="1"/>
    </xf>
    <xf numFmtId="0" fontId="15" fillId="44" borderId="17" xfId="80" applyFont="1" applyFill="1" applyBorder="1" applyAlignment="1">
      <alignment horizontal="center" vertical="center" wrapText="1"/>
    </xf>
    <xf numFmtId="0" fontId="15" fillId="44" borderId="14" xfId="80" applyFont="1" applyFill="1" applyBorder="1" applyAlignment="1">
      <alignment horizontal="center" vertical="center" wrapText="1"/>
    </xf>
    <xf numFmtId="0" fontId="15" fillId="44" borderId="18" xfId="80" applyFont="1" applyFill="1" applyBorder="1" applyAlignment="1">
      <alignment horizontal="center" vertical="center" wrapText="1"/>
    </xf>
    <xf numFmtId="0" fontId="16" fillId="10" borderId="9" xfId="80" applyFont="1" applyFill="1" applyBorder="1" applyAlignment="1">
      <alignment horizontal="left" vertical="center" wrapText="1"/>
    </xf>
    <xf numFmtId="0" fontId="16" fillId="10" borderId="4" xfId="80" applyFont="1" applyFill="1" applyBorder="1" applyAlignment="1">
      <alignment horizontal="left" vertical="center" wrapText="1"/>
    </xf>
    <xf numFmtId="0" fontId="16" fillId="10" borderId="19" xfId="80" applyFont="1" applyFill="1" applyBorder="1" applyAlignment="1">
      <alignment horizontal="left" vertical="center" wrapText="1"/>
    </xf>
    <xf numFmtId="0" fontId="81" fillId="10" borderId="4" xfId="80" applyFont="1" applyFill="1" applyBorder="1" applyAlignment="1">
      <alignment horizontal="left" vertical="center" wrapText="1"/>
    </xf>
    <xf numFmtId="0" fontId="81" fillId="10" borderId="19" xfId="80" applyFont="1" applyFill="1" applyBorder="1" applyAlignment="1">
      <alignment horizontal="left" vertical="center" wrapText="1"/>
    </xf>
    <xf numFmtId="14" fontId="100" fillId="11" borderId="0" xfId="80" applyNumberFormat="1" applyFont="1" applyFill="1" applyAlignment="1">
      <alignment horizontal="center" wrapText="1"/>
    </xf>
    <xf numFmtId="0" fontId="79" fillId="10" borderId="0" xfId="80" applyFont="1" applyFill="1" applyAlignment="1">
      <alignment horizontal="right" wrapText="1"/>
    </xf>
    <xf numFmtId="0" fontId="80" fillId="10" borderId="0" xfId="80" applyFont="1" applyFill="1" applyAlignment="1">
      <alignment horizontal="right" vertical="center" wrapText="1"/>
    </xf>
    <xf numFmtId="0" fontId="17" fillId="10" borderId="0" xfId="80" applyFont="1" applyFill="1" applyAlignment="1">
      <alignment horizontal="center" wrapText="1"/>
    </xf>
    <xf numFmtId="3" fontId="17" fillId="0" borderId="0" xfId="80" applyNumberFormat="1" applyFont="1" applyFill="1" applyAlignment="1">
      <alignment horizontal="left" vertical="center" wrapText="1"/>
    </xf>
    <xf numFmtId="3" fontId="18" fillId="10" borderId="0" xfId="80" applyNumberFormat="1" applyFont="1" applyFill="1" applyAlignment="1">
      <alignment horizontal="left" vertical="center" wrapText="1"/>
    </xf>
    <xf numFmtId="14" fontId="17" fillId="10" borderId="0" xfId="80" applyNumberFormat="1" applyFont="1" applyFill="1" applyAlignment="1">
      <alignment horizontal="left" vertical="top" wrapText="1"/>
    </xf>
    <xf numFmtId="0" fontId="6"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center" vertical="center"/>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4" xfId="0" applyFont="1" applyBorder="1" applyAlignment="1">
      <alignment horizontal="center" vertical="center" wrapText="1"/>
    </xf>
    <xf numFmtId="0" fontId="0" fillId="11" borderId="0" xfId="0" applyFill="1" applyAlignment="1">
      <alignment horizontal="center"/>
    </xf>
  </cellXfs>
  <cellStyles count="194">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2" xfId="168" builtinId="34" customBuiltin="1"/>
    <cellStyle name="20% - Accent3" xfId="172" builtinId="38" customBuiltin="1"/>
    <cellStyle name="20% - Accent4" xfId="176" builtinId="42" customBuiltin="1"/>
    <cellStyle name="20% - Accent5" xfId="180" builtinId="46" customBuiltin="1"/>
    <cellStyle name="20% - Accent6" xfId="184" builtinId="50" customBuiltin="1"/>
    <cellStyle name="40% - Accent1" xfId="165" builtinId="31" customBuiltin="1"/>
    <cellStyle name="40% - Accent2" xfId="169" builtinId="35" customBuiltin="1"/>
    <cellStyle name="40% - Accent3" xfId="173" builtinId="39" customBuiltin="1"/>
    <cellStyle name="40% - Accent4" xfId="177" builtinId="43" customBuiltin="1"/>
    <cellStyle name="40% - Accent5" xfId="181" builtinId="47" customBuiltin="1"/>
    <cellStyle name="40% - Accent6" xfId="185" builtinId="51" customBuiltin="1"/>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8" xfId="145"/>
    <cellStyle name="Normal_Bao cao tai chinh 280405" xfId="83"/>
    <cellStyle name="Normal1" xfId="84"/>
    <cellStyle name="Note 2" xfId="189"/>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A8" zoomScaleNormal="100" zoomScaleSheetLayoutView="100" workbookViewId="0">
      <selection activeCell="E16" sqref="E16"/>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2" hidden="1" customWidth="1"/>
    <col min="9" max="9" width="24.28515625" style="93" hidden="1" customWidth="1"/>
    <col min="10" max="10" width="25" style="93" hidden="1" customWidth="1"/>
    <col min="11" max="11" width="25" style="218"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83" t="s">
        <v>79</v>
      </c>
      <c r="C1" s="283"/>
      <c r="D1" s="283"/>
      <c r="E1" s="283"/>
      <c r="F1" s="283"/>
      <c r="G1" s="283"/>
      <c r="H1" s="100" t="s">
        <v>65</v>
      </c>
      <c r="I1" s="74"/>
      <c r="J1" s="61"/>
      <c r="L1" s="61"/>
      <c r="M1" s="81" t="s">
        <v>66</v>
      </c>
      <c r="N1" s="62" t="s">
        <v>67</v>
      </c>
    </row>
    <row r="2" spans="2:14" ht="25.5" customHeight="1">
      <c r="B2" s="284" t="s">
        <v>80</v>
      </c>
      <c r="C2" s="284"/>
      <c r="D2" s="284"/>
      <c r="E2" s="284"/>
      <c r="F2" s="284"/>
      <c r="G2" s="284"/>
      <c r="I2" s="73" t="s">
        <v>68</v>
      </c>
      <c r="J2" s="82">
        <f>G23</f>
        <v>45775</v>
      </c>
      <c r="K2" s="219"/>
      <c r="L2" s="62" t="s">
        <v>69</v>
      </c>
      <c r="M2" s="62">
        <f>DAY(J2)</f>
        <v>28</v>
      </c>
      <c r="N2" s="62" t="str">
        <f>IF(OR(M2=1,M2=11,M2=21),"st",IF(OR(M2=2,M2=12,M2=22),"nd",IF(OR(M2=3,M2=13,M2=23),"rd","th")))</f>
        <v>th</v>
      </c>
    </row>
    <row r="3" spans="2:14" ht="9.75" customHeight="1">
      <c r="G3" s="95"/>
      <c r="I3" s="74"/>
      <c r="J3" s="61"/>
      <c r="L3" s="62" t="s">
        <v>70</v>
      </c>
      <c r="M3" s="61">
        <f>MONTH(J2)</f>
        <v>4</v>
      </c>
      <c r="N3" s="61" t="str">
        <f>IF(M3=1,"Jan",IF(M3=2,"Feb",IF(M3=3,"Mar",IF(M3=4,"Apr",IF(M3=5,"May",IF(M3=6,"Jun",IF(M3=7,"Jul",IF(M3=8,"Aug",IF(M3=9,"Sep",IF(M3=10,"Oct",IF(M3=11,"Nov","Dec")))))))))))</f>
        <v>Apr</v>
      </c>
    </row>
    <row r="4" spans="2:14" ht="15.75">
      <c r="B4" s="285" t="s">
        <v>81</v>
      </c>
      <c r="C4" s="285"/>
      <c r="D4" s="285"/>
      <c r="E4" s="285"/>
      <c r="F4" s="285"/>
      <c r="G4" s="285"/>
      <c r="H4" s="100"/>
      <c r="I4" s="74"/>
      <c r="J4" s="61"/>
      <c r="L4" s="61" t="s">
        <v>71</v>
      </c>
      <c r="M4" s="63">
        <f>YEAR(J2)</f>
        <v>2025</v>
      </c>
      <c r="N4" s="63"/>
    </row>
    <row r="5" spans="2:14" ht="12.75" customHeight="1">
      <c r="C5" s="80"/>
      <c r="D5" s="80"/>
      <c r="E5" s="79" t="s">
        <v>82</v>
      </c>
      <c r="F5" s="80"/>
      <c r="G5" s="80"/>
      <c r="H5" s="100"/>
      <c r="I5" s="74" t="s">
        <v>72</v>
      </c>
      <c r="J5" s="83">
        <f>G23+1</f>
        <v>45776</v>
      </c>
      <c r="K5" s="220"/>
      <c r="L5" s="62" t="s">
        <v>69</v>
      </c>
      <c r="M5" s="82">
        <f>DAY(J5)</f>
        <v>29</v>
      </c>
      <c r="N5" s="62" t="str">
        <f>IF(OR(M5=1,M5=31,M5=21),"st",IF(OR(M5=2,M5=22),"nd",IF(OR(M5=3,M5=23),"rd","th")))</f>
        <v>th</v>
      </c>
    </row>
    <row r="6" spans="2:14" ht="6" customHeight="1">
      <c r="B6" s="79"/>
      <c r="C6" s="79"/>
      <c r="D6" s="79"/>
      <c r="E6" s="79"/>
      <c r="F6" s="79"/>
      <c r="G6" s="79"/>
      <c r="H6" s="100"/>
      <c r="I6" s="74"/>
      <c r="J6" s="61"/>
      <c r="L6" s="62" t="s">
        <v>70</v>
      </c>
      <c r="M6" s="61">
        <f>MONTH(J5)</f>
        <v>4</v>
      </c>
      <c r="N6" s="61" t="str">
        <f>IF(M6=1,"Jan",IF(M6=2,"Feb",IF(M6=3,"Mar",IF(M6=4,"Apr",IF(M6=5,"May",IF(M6=6,"Jun",IF(M6=7,"Jul",IF(M6=8,"Aug",IF(M6=9,"Sep",IF(M6=10,"Oct",IF(M6=11,"Nov","Dec")))))))))))</f>
        <v>Apr</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21"/>
      <c r="L8" s="66"/>
      <c r="M8" s="66"/>
      <c r="N8" s="66"/>
    </row>
    <row r="9" spans="2:14" ht="15.75">
      <c r="B9" s="97"/>
      <c r="C9" s="97"/>
      <c r="D9" s="101"/>
      <c r="E9" s="91" t="s">
        <v>85</v>
      </c>
      <c r="F9" s="99"/>
      <c r="G9" s="99"/>
      <c r="H9" s="100"/>
      <c r="I9" s="73" t="s">
        <v>16</v>
      </c>
      <c r="J9" s="82">
        <f>F23</f>
        <v>45782</v>
      </c>
      <c r="K9" s="219"/>
      <c r="L9" s="62" t="s">
        <v>69</v>
      </c>
      <c r="M9" s="62">
        <f>DAY(J9)</f>
        <v>5</v>
      </c>
      <c r="N9" s="62" t="str">
        <f>IF(OR(M9=1,M9=21,M9=31),"st",IF(OR(M9=2,M9=22),"nd",IF(OR(M9=3,M9=13,M9=23),"rd","th")))</f>
        <v>th</v>
      </c>
    </row>
    <row r="10" spans="2:14" ht="15.75">
      <c r="B10" s="97"/>
      <c r="C10" s="97"/>
      <c r="D10" s="102" t="s">
        <v>86</v>
      </c>
      <c r="E10" s="69" t="s">
        <v>87</v>
      </c>
      <c r="F10" s="99"/>
      <c r="G10" s="99"/>
      <c r="H10" s="100"/>
      <c r="I10" s="74"/>
      <c r="J10" s="61"/>
      <c r="L10" s="62" t="s">
        <v>70</v>
      </c>
      <c r="M10" s="61">
        <f>MONTH(J9)</f>
        <v>5</v>
      </c>
      <c r="N10" s="61" t="str">
        <f>IF(M10=1,"Jan",IF(M10=2,"Feb",IF(M10=3,"Mar",IF(M10=4,"Apr",IF(M10=5,"May",IF(M10=6,"Jun",IF(M10=7,"Jul",IF(M10=8,"Aug",IF(M10=9,"Sep",IF(M10=10,"Oct",IF(M10=11,"Nov","Dec")))))))))))</f>
        <v>May</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2"/>
      <c r="L12" s="61" t="s">
        <v>71</v>
      </c>
      <c r="M12" s="63">
        <f>YEAR(J9)</f>
        <v>2025</v>
      </c>
      <c r="N12" s="63"/>
    </row>
    <row r="13" spans="2:14" s="106" customFormat="1" ht="32.1" customHeight="1">
      <c r="B13" s="103">
        <v>1</v>
      </c>
      <c r="C13" s="103"/>
      <c r="D13" s="104" t="s">
        <v>94</v>
      </c>
      <c r="E13" s="286" t="s">
        <v>122</v>
      </c>
      <c r="F13" s="286"/>
      <c r="G13" s="286"/>
      <c r="H13" s="213"/>
      <c r="I13" s="76"/>
      <c r="J13" s="64"/>
      <c r="K13" s="87"/>
      <c r="L13" s="64"/>
      <c r="M13" s="64"/>
      <c r="N13" s="64"/>
    </row>
    <row r="14" spans="2:14" s="106" customFormat="1" ht="32.1" customHeight="1">
      <c r="B14" s="103">
        <v>2</v>
      </c>
      <c r="C14" s="103"/>
      <c r="D14" s="104" t="s">
        <v>95</v>
      </c>
      <c r="E14" s="287" t="s">
        <v>96</v>
      </c>
      <c r="F14" s="287"/>
      <c r="G14" s="287"/>
      <c r="H14" s="213"/>
      <c r="I14" s="84" t="s">
        <v>73</v>
      </c>
      <c r="J14" s="85">
        <f>F23+1</f>
        <v>45783</v>
      </c>
      <c r="K14" s="223"/>
      <c r="L14" s="62" t="s">
        <v>69</v>
      </c>
      <c r="M14" s="62">
        <f>DAY(J14)</f>
        <v>6</v>
      </c>
      <c r="N14" s="62" t="str">
        <f>IF(OR(M14=1,M14=21,M9=31),"st",IF(OR(M14=2,M14=12,M14=22),"nd",IF(OR(M14=3,M14=13,M14=23),"rd","th")))</f>
        <v>th</v>
      </c>
    </row>
    <row r="15" spans="2:14" s="106" customFormat="1" ht="32.1" customHeight="1">
      <c r="B15" s="103">
        <v>3</v>
      </c>
      <c r="C15" s="103"/>
      <c r="D15" s="104" t="s">
        <v>97</v>
      </c>
      <c r="E15" s="107" t="s">
        <v>134</v>
      </c>
      <c r="F15" s="69"/>
      <c r="G15" s="69"/>
      <c r="H15" s="213"/>
      <c r="I15" s="77"/>
      <c r="J15" s="65"/>
      <c r="K15" s="224"/>
      <c r="L15" s="62" t="s">
        <v>70</v>
      </c>
      <c r="M15" s="61">
        <f>MONTH(J14)</f>
        <v>5</v>
      </c>
      <c r="N15" s="61" t="str">
        <f>IF(M15=1,"Jan",IF(M15=2,"Feb",IF(M15=3,"Mar",IF(M15=4,"Apr",IF(M15=5,"May",IF(M15=6,"Jun",IF(M15=7,"Jul",IF(M15=8,"Aug",IF(M15=9,"Sep",IF(M15=10,"Oct",IF(M15=11,"Nov","Dec")))))))))))</f>
        <v>May</v>
      </c>
    </row>
    <row r="16" spans="2:14" s="106" customFormat="1" ht="30.75" customHeight="1">
      <c r="B16" s="103">
        <v>4</v>
      </c>
      <c r="C16" s="103"/>
      <c r="D16" s="104" t="s">
        <v>98</v>
      </c>
      <c r="E16" s="107" t="s">
        <v>132</v>
      </c>
      <c r="F16" s="69"/>
      <c r="G16" s="69"/>
      <c r="H16" s="213"/>
      <c r="I16" s="77"/>
      <c r="J16" s="65"/>
      <c r="K16" s="224"/>
      <c r="L16" s="61" t="s">
        <v>71</v>
      </c>
      <c r="M16" s="63">
        <f>YEAR(J14)</f>
        <v>2025</v>
      </c>
      <c r="N16" s="63"/>
    </row>
    <row r="17" spans="2:15" s="106" customFormat="1" ht="15.95" customHeight="1">
      <c r="B17" s="103">
        <v>5</v>
      </c>
      <c r="C17" s="103"/>
      <c r="D17" s="108" t="s">
        <v>99</v>
      </c>
      <c r="E17" s="288" t="str">
        <f>"Tuần từ "&amp;$M$5&amp;"/"&amp;$M$6&amp;"/"&amp;$M$7&amp;" đến "&amp;$M$9&amp;"/"&amp;$M$10&amp;"/"&amp;$M$12&amp;""</f>
        <v>Tuần từ 29/4/2025 đến 5/5/2025</v>
      </c>
      <c r="F17" s="288"/>
      <c r="G17" s="288"/>
      <c r="H17" s="214"/>
      <c r="I17" s="105"/>
      <c r="J17" s="109"/>
      <c r="K17" s="222"/>
      <c r="L17" s="93"/>
      <c r="M17" s="96"/>
      <c r="N17" s="96"/>
    </row>
    <row r="18" spans="2:15" ht="15.95" customHeight="1">
      <c r="B18" s="110"/>
      <c r="C18" s="103"/>
      <c r="D18" s="111" t="s">
        <v>89</v>
      </c>
      <c r="E18" s="252" t="str">
        <f>"(period: from "&amp;$N$6&amp;" "&amp;$M$5&amp;$N$5&amp;" "&amp;$M$7&amp;" to "&amp;$N$10&amp;" "&amp;$M$9&amp;$N$9&amp;" "&amp;$M$12&amp;")"</f>
        <v>(period: from Apr 29th 2025 to May 5th 2025)</v>
      </c>
      <c r="F18" s="252"/>
      <c r="G18" s="112"/>
      <c r="H18" s="215"/>
      <c r="I18" s="84"/>
      <c r="J18" s="113"/>
      <c r="K18" s="87"/>
      <c r="L18" s="113"/>
      <c r="M18" s="113"/>
      <c r="N18" s="113"/>
    </row>
    <row r="19" spans="2:15" ht="15.95" customHeight="1">
      <c r="B19" s="110">
        <v>6</v>
      </c>
      <c r="C19" s="103"/>
      <c r="D19" s="114" t="s">
        <v>90</v>
      </c>
      <c r="E19" s="288">
        <f>F23</f>
        <v>45782</v>
      </c>
      <c r="F19" s="288"/>
      <c r="G19" s="288"/>
      <c r="H19" s="214"/>
      <c r="I19" s="84"/>
      <c r="J19" s="113"/>
      <c r="K19" s="87"/>
      <c r="L19" s="113"/>
      <c r="M19" s="113"/>
      <c r="N19" s="113"/>
    </row>
    <row r="20" spans="2:15" ht="15.95" customHeight="1">
      <c r="B20" s="110"/>
      <c r="C20" s="103"/>
      <c r="D20" s="111" t="s">
        <v>91</v>
      </c>
      <c r="E20" s="245">
        <f>E19</f>
        <v>45782</v>
      </c>
      <c r="F20" s="112"/>
      <c r="G20" s="112"/>
      <c r="H20" s="215"/>
      <c r="I20" s="84"/>
      <c r="J20" s="113"/>
      <c r="K20" s="87"/>
      <c r="L20" s="113"/>
      <c r="M20" s="113"/>
      <c r="N20" s="113"/>
    </row>
    <row r="21" spans="2:15" ht="13.5" customHeight="1">
      <c r="B21" s="103"/>
      <c r="C21" s="103"/>
      <c r="D21" s="68"/>
      <c r="E21" s="68"/>
      <c r="F21" s="68"/>
      <c r="G21" s="115" t="s">
        <v>63</v>
      </c>
      <c r="I21" s="84"/>
      <c r="J21" s="116"/>
      <c r="K21" s="223"/>
      <c r="L21" s="94"/>
      <c r="M21" s="94"/>
      <c r="N21" s="94"/>
    </row>
    <row r="22" spans="2:15" ht="31.5" customHeight="1">
      <c r="B22" s="195" t="s">
        <v>49</v>
      </c>
      <c r="C22" s="274" t="s">
        <v>50</v>
      </c>
      <c r="D22" s="275"/>
      <c r="E22" s="276"/>
      <c r="F22" s="196" t="s">
        <v>51</v>
      </c>
      <c r="G22" s="196" t="s">
        <v>133</v>
      </c>
      <c r="H22" s="117"/>
      <c r="I22" s="117"/>
      <c r="J22" s="118"/>
      <c r="K22" s="224"/>
      <c r="L22" s="282">
        <f>G23</f>
        <v>45775</v>
      </c>
    </row>
    <row r="23" spans="2:15" ht="16.5" customHeight="1">
      <c r="B23" s="197"/>
      <c r="C23" s="198"/>
      <c r="D23" s="199"/>
      <c r="E23" s="200"/>
      <c r="F23" s="201">
        <f>G23+7</f>
        <v>45782</v>
      </c>
      <c r="G23" s="201">
        <v>45775</v>
      </c>
      <c r="H23" s="117"/>
      <c r="I23" s="117"/>
      <c r="J23" s="118"/>
      <c r="K23" s="224"/>
      <c r="L23" s="282"/>
      <c r="M23" s="96"/>
      <c r="N23" s="96"/>
    </row>
    <row r="24" spans="2:15" ht="27.75" customHeight="1">
      <c r="B24" s="122" t="s">
        <v>1</v>
      </c>
      <c r="C24" s="277" t="s">
        <v>100</v>
      </c>
      <c r="D24" s="278"/>
      <c r="E24" s="278"/>
      <c r="F24" s="123"/>
      <c r="G24" s="123"/>
      <c r="I24" s="113"/>
      <c r="J24" s="113"/>
      <c r="K24" s="87"/>
      <c r="L24" s="113"/>
      <c r="M24" s="113"/>
    </row>
    <row r="25" spans="2:15" ht="32.25" customHeight="1">
      <c r="B25" s="124">
        <v>1</v>
      </c>
      <c r="C25" s="277" t="s">
        <v>101</v>
      </c>
      <c r="D25" s="278"/>
      <c r="E25" s="279"/>
      <c r="F25" s="125"/>
      <c r="G25" s="125"/>
      <c r="H25" s="212" t="s">
        <v>74</v>
      </c>
      <c r="I25" s="202">
        <v>5700000</v>
      </c>
      <c r="J25" s="178"/>
      <c r="K25" s="225"/>
      <c r="L25" s="179"/>
      <c r="M25" s="179"/>
    </row>
    <row r="26" spans="2:15" ht="20.100000000000001" customHeight="1">
      <c r="B26" s="124">
        <v>1.1000000000000001</v>
      </c>
      <c r="C26" s="126"/>
      <c r="D26" s="280" t="s">
        <v>60</v>
      </c>
      <c r="E26" s="281"/>
      <c r="F26" s="159">
        <v>61072699723</v>
      </c>
      <c r="G26" s="159">
        <v>60125780163</v>
      </c>
      <c r="H26" s="212" t="s">
        <v>75</v>
      </c>
      <c r="I26" s="202">
        <v>5700000</v>
      </c>
      <c r="J26" s="179"/>
      <c r="K26" s="225"/>
      <c r="L26" s="180">
        <v>66085637605</v>
      </c>
      <c r="M26" s="181">
        <f>L26-G26</f>
        <v>5959857442</v>
      </c>
      <c r="O26" s="154"/>
    </row>
    <row r="27" spans="2:15" ht="20.100000000000001" customHeight="1">
      <c r="B27" s="127">
        <v>1.2</v>
      </c>
      <c r="C27" s="128"/>
      <c r="D27" s="261" t="s">
        <v>61</v>
      </c>
      <c r="E27" s="262"/>
      <c r="F27" s="160">
        <v>969407932</v>
      </c>
      <c r="G27" s="160">
        <v>954377462</v>
      </c>
      <c r="H27" s="212" t="s">
        <v>77</v>
      </c>
      <c r="I27" s="203">
        <v>0</v>
      </c>
      <c r="J27" s="182"/>
      <c r="K27" s="226"/>
      <c r="L27" s="180">
        <v>1159397150</v>
      </c>
      <c r="M27" s="181">
        <f t="shared" ref="M27:M54" si="0">L27-G27</f>
        <v>205019688</v>
      </c>
      <c r="O27" s="154"/>
    </row>
    <row r="28" spans="2:15" ht="20.100000000000001" customHeight="1">
      <c r="B28" s="127">
        <v>1.3</v>
      </c>
      <c r="C28" s="128"/>
      <c r="D28" s="261" t="s">
        <v>62</v>
      </c>
      <c r="E28" s="262"/>
      <c r="F28" s="157">
        <v>9694.07</v>
      </c>
      <c r="G28" s="157">
        <v>9543.77</v>
      </c>
      <c r="I28" s="204"/>
      <c r="J28" s="179"/>
      <c r="K28" s="225"/>
      <c r="L28" s="180">
        <v>11593.97</v>
      </c>
      <c r="M28" s="181">
        <f>L28-G28</f>
        <v>2050.1999999999989</v>
      </c>
      <c r="O28" s="154"/>
    </row>
    <row r="29" spans="2:15" ht="33" customHeight="1">
      <c r="B29" s="127">
        <v>2</v>
      </c>
      <c r="C29" s="253" t="s">
        <v>102</v>
      </c>
      <c r="D29" s="254"/>
      <c r="E29" s="255"/>
      <c r="F29" s="160"/>
      <c r="G29" s="160"/>
      <c r="I29" s="204">
        <f>F23</f>
        <v>45782</v>
      </c>
      <c r="J29" s="183"/>
      <c r="K29" s="227"/>
      <c r="L29" s="180"/>
      <c r="M29" s="181">
        <f t="shared" si="0"/>
        <v>0</v>
      </c>
      <c r="N29" s="154"/>
    </row>
    <row r="30" spans="2:15" ht="20.100000000000001" customHeight="1" thickBot="1">
      <c r="B30" s="127">
        <v>2.1</v>
      </c>
      <c r="C30" s="128"/>
      <c r="D30" s="261" t="s">
        <v>60</v>
      </c>
      <c r="E30" s="262"/>
      <c r="F30" s="160">
        <v>61438503974</v>
      </c>
      <c r="G30" s="160">
        <v>61072699723</v>
      </c>
      <c r="H30" s="212" t="s">
        <v>41</v>
      </c>
      <c r="I30" s="205">
        <v>72193296117</v>
      </c>
      <c r="J30" s="184"/>
      <c r="K30" s="228"/>
      <c r="L30" s="180">
        <v>67453410907</v>
      </c>
      <c r="M30" s="181">
        <f t="shared" si="0"/>
        <v>6380711184</v>
      </c>
      <c r="N30" s="154"/>
    </row>
    <row r="31" spans="2:15" ht="20.100000000000001" customHeight="1" thickBot="1">
      <c r="B31" s="127">
        <v>2.2000000000000002</v>
      </c>
      <c r="C31" s="128"/>
      <c r="D31" s="261" t="s">
        <v>61</v>
      </c>
      <c r="E31" s="262"/>
      <c r="F31" s="160">
        <v>975214348</v>
      </c>
      <c r="G31" s="160">
        <v>969407932</v>
      </c>
      <c r="I31" s="205"/>
      <c r="J31" s="184"/>
      <c r="K31" s="228"/>
      <c r="L31" s="180">
        <v>1183393173</v>
      </c>
      <c r="M31" s="181">
        <f t="shared" si="0"/>
        <v>213985241</v>
      </c>
      <c r="N31" s="154"/>
    </row>
    <row r="32" spans="2:15" ht="20.100000000000001" customHeight="1" thickBot="1">
      <c r="B32" s="127">
        <v>2.2999999999999998</v>
      </c>
      <c r="C32" s="128"/>
      <c r="D32" s="261" t="s">
        <v>62</v>
      </c>
      <c r="E32" s="262"/>
      <c r="F32" s="246">
        <v>9752.1434800000006</v>
      </c>
      <c r="G32" s="157">
        <v>9694.07</v>
      </c>
      <c r="H32" s="212" t="s">
        <v>113</v>
      </c>
      <c r="I32" s="206">
        <v>57</v>
      </c>
      <c r="J32" s="184"/>
      <c r="K32" s="228"/>
      <c r="L32" s="180">
        <v>11833.93</v>
      </c>
      <c r="M32" s="181">
        <f t="shared" si="0"/>
        <v>2139.8600000000006</v>
      </c>
      <c r="N32" s="154"/>
    </row>
    <row r="33" spans="2:15" ht="35.1" customHeight="1" thickBot="1">
      <c r="B33" s="127">
        <v>3</v>
      </c>
      <c r="C33" s="273" t="s">
        <v>93</v>
      </c>
      <c r="D33" s="254"/>
      <c r="E33" s="255"/>
      <c r="F33" s="160">
        <v>365804251</v>
      </c>
      <c r="G33" s="160">
        <v>946919560</v>
      </c>
      <c r="I33" s="206"/>
      <c r="J33" s="184"/>
      <c r="K33" s="228"/>
      <c r="L33" s="180">
        <v>1367773302</v>
      </c>
      <c r="M33" s="181">
        <f t="shared" si="0"/>
        <v>420853742</v>
      </c>
      <c r="N33" s="154"/>
    </row>
    <row r="34" spans="2:15" ht="27" customHeight="1" thickBot="1">
      <c r="B34" s="127">
        <v>3.1</v>
      </c>
      <c r="C34" s="130"/>
      <c r="D34" s="256" t="s">
        <v>92</v>
      </c>
      <c r="E34" s="257"/>
      <c r="F34" s="160">
        <v>365804251</v>
      </c>
      <c r="G34" s="160">
        <v>946919560</v>
      </c>
      <c r="H34" s="212" t="s">
        <v>114</v>
      </c>
      <c r="I34" s="207">
        <v>1266549054</v>
      </c>
      <c r="J34" s="184"/>
      <c r="K34" s="228"/>
      <c r="L34" s="180">
        <v>1367773302</v>
      </c>
      <c r="M34" s="181">
        <f t="shared" si="0"/>
        <v>420853742</v>
      </c>
      <c r="N34" s="154"/>
    </row>
    <row r="35" spans="2:15" ht="27.75" customHeight="1" thickBot="1">
      <c r="B35" s="127">
        <v>3.2</v>
      </c>
      <c r="C35" s="131"/>
      <c r="D35" s="256" t="s">
        <v>76</v>
      </c>
      <c r="E35" s="257"/>
      <c r="F35" s="174"/>
      <c r="G35" s="160"/>
      <c r="I35" s="207"/>
      <c r="J35" s="184"/>
      <c r="K35" s="228"/>
      <c r="L35" s="180">
        <v>0</v>
      </c>
      <c r="M35" s="181">
        <f t="shared" si="0"/>
        <v>0</v>
      </c>
      <c r="N35" s="154"/>
    </row>
    <row r="36" spans="2:15" ht="27" customHeight="1" thickBot="1">
      <c r="B36" s="127">
        <v>3.3</v>
      </c>
      <c r="C36" s="131"/>
      <c r="D36" s="256" t="s">
        <v>52</v>
      </c>
      <c r="E36" s="257"/>
      <c r="F36" s="158"/>
      <c r="G36" s="161"/>
      <c r="H36" s="212" t="s">
        <v>115</v>
      </c>
      <c r="I36" s="208">
        <v>12665.49</v>
      </c>
      <c r="J36" s="185"/>
      <c r="K36" s="228"/>
      <c r="L36" s="180">
        <v>0</v>
      </c>
      <c r="M36" s="181">
        <f t="shared" si="0"/>
        <v>0</v>
      </c>
      <c r="O36" s="154"/>
    </row>
    <row r="37" spans="2:15" ht="32.1" customHeight="1">
      <c r="B37" s="132">
        <v>4</v>
      </c>
      <c r="C37" s="258" t="s">
        <v>103</v>
      </c>
      <c r="D37" s="259"/>
      <c r="E37" s="260"/>
      <c r="F37" s="247">
        <f>F32-F28</f>
        <v>58.073480000000927</v>
      </c>
      <c r="G37" s="158">
        <v>150.30000000000001</v>
      </c>
      <c r="I37" s="209"/>
      <c r="J37" s="186"/>
      <c r="K37" s="228"/>
      <c r="L37" s="180">
        <v>239.96000000000095</v>
      </c>
      <c r="M37" s="181">
        <f t="shared" si="0"/>
        <v>89.660000000000935</v>
      </c>
      <c r="O37" s="154"/>
    </row>
    <row r="38" spans="2:15" ht="32.1" customHeight="1">
      <c r="B38" s="127">
        <v>5</v>
      </c>
      <c r="C38" s="253" t="s">
        <v>104</v>
      </c>
      <c r="D38" s="254"/>
      <c r="E38" s="254"/>
      <c r="F38" s="162"/>
      <c r="G38" s="162"/>
      <c r="I38" s="210">
        <v>736543004</v>
      </c>
      <c r="J38" s="188"/>
      <c r="K38" s="228"/>
      <c r="L38" s="180"/>
      <c r="M38" s="181">
        <f t="shared" si="0"/>
        <v>0</v>
      </c>
      <c r="O38" s="154"/>
    </row>
    <row r="39" spans="2:15" ht="20.100000000000001" customHeight="1">
      <c r="B39" s="127">
        <v>5.0999999999999996</v>
      </c>
      <c r="C39" s="131"/>
      <c r="D39" s="261" t="s">
        <v>56</v>
      </c>
      <c r="E39" s="262"/>
      <c r="F39" s="160">
        <v>65487354071</v>
      </c>
      <c r="G39" s="160">
        <v>65487354071</v>
      </c>
      <c r="H39" s="217"/>
      <c r="I39" s="211"/>
      <c r="J39" s="189"/>
      <c r="K39" s="228"/>
      <c r="L39" s="180">
        <v>71423427073</v>
      </c>
      <c r="M39" s="181">
        <f t="shared" si="0"/>
        <v>5936073002</v>
      </c>
      <c r="O39" s="154"/>
    </row>
    <row r="40" spans="2:15" ht="20.100000000000001" customHeight="1">
      <c r="B40" s="127">
        <v>5.2</v>
      </c>
      <c r="C40" s="131"/>
      <c r="D40" s="261" t="s">
        <v>57</v>
      </c>
      <c r="E40" s="262"/>
      <c r="F40" s="160">
        <v>54222704675</v>
      </c>
      <c r="G40" s="160">
        <v>54222704675</v>
      </c>
      <c r="H40" s="217"/>
      <c r="I40" s="211">
        <v>12400</v>
      </c>
      <c r="J40" s="189"/>
      <c r="K40" s="228"/>
      <c r="L40" s="180">
        <v>56861176500</v>
      </c>
      <c r="M40" s="181">
        <f t="shared" si="0"/>
        <v>2638471825</v>
      </c>
      <c r="O40" s="154"/>
    </row>
    <row r="41" spans="2:15" ht="32.1" customHeight="1">
      <c r="B41" s="134">
        <v>6</v>
      </c>
      <c r="C41" s="263" t="s">
        <v>111</v>
      </c>
      <c r="D41" s="259"/>
      <c r="E41" s="259"/>
      <c r="F41" s="150"/>
      <c r="G41" s="129"/>
      <c r="I41" s="210"/>
      <c r="J41" s="186"/>
      <c r="K41" s="229"/>
      <c r="L41" s="186"/>
      <c r="M41" s="181">
        <f t="shared" si="0"/>
        <v>0</v>
      </c>
      <c r="O41" s="154"/>
    </row>
    <row r="42" spans="2:15" ht="16.5">
      <c r="B42" s="134">
        <v>6.1</v>
      </c>
      <c r="C42" s="135"/>
      <c r="D42" s="136" t="s">
        <v>119</v>
      </c>
      <c r="E42" s="136"/>
      <c r="F42" s="129"/>
      <c r="G42" s="129"/>
      <c r="I42" s="187"/>
      <c r="J42" s="186"/>
      <c r="K42" s="229"/>
      <c r="L42" s="186"/>
      <c r="M42" s="181">
        <f t="shared" si="0"/>
        <v>0</v>
      </c>
      <c r="O42" s="154"/>
    </row>
    <row r="43" spans="2:15" ht="16.5">
      <c r="B43" s="134">
        <v>6.2</v>
      </c>
      <c r="C43" s="135"/>
      <c r="D43" s="136" t="s">
        <v>120</v>
      </c>
      <c r="E43" s="136"/>
      <c r="F43" s="129"/>
      <c r="G43" s="129"/>
      <c r="I43" s="190"/>
      <c r="J43" s="186"/>
      <c r="K43" s="229"/>
      <c r="L43" s="186"/>
      <c r="M43" s="181">
        <f t="shared" si="0"/>
        <v>0</v>
      </c>
      <c r="O43" s="154"/>
    </row>
    <row r="44" spans="2:15" ht="16.5">
      <c r="B44" s="134">
        <v>6.3</v>
      </c>
      <c r="C44" s="135"/>
      <c r="D44" s="136" t="s">
        <v>121</v>
      </c>
      <c r="E44" s="136"/>
      <c r="F44" s="129"/>
      <c r="G44" s="129"/>
      <c r="I44" s="191"/>
      <c r="J44" s="186"/>
      <c r="K44" s="229"/>
      <c r="L44" s="186"/>
      <c r="M44" s="181">
        <f t="shared" si="0"/>
        <v>0</v>
      </c>
      <c r="O44" s="154"/>
    </row>
    <row r="45" spans="2:15" ht="42" customHeight="1">
      <c r="B45" s="137" t="s">
        <v>2</v>
      </c>
      <c r="C45" s="253" t="s">
        <v>105</v>
      </c>
      <c r="D45" s="254"/>
      <c r="E45" s="254"/>
      <c r="F45" s="236"/>
      <c r="G45" s="133"/>
      <c r="I45" s="192"/>
      <c r="J45" s="186"/>
      <c r="K45" s="229"/>
      <c r="L45" s="186"/>
      <c r="M45" s="181">
        <f t="shared" si="0"/>
        <v>0</v>
      </c>
      <c r="O45" s="154"/>
    </row>
    <row r="46" spans="2:15" ht="32.1" customHeight="1">
      <c r="B46" s="127">
        <v>1</v>
      </c>
      <c r="C46" s="253" t="s">
        <v>106</v>
      </c>
      <c r="D46" s="254"/>
      <c r="E46" s="255"/>
      <c r="F46" s="129">
        <f>G47</f>
        <v>9700</v>
      </c>
      <c r="G46" s="129">
        <v>9700</v>
      </c>
      <c r="I46" s="183"/>
      <c r="J46" s="186"/>
      <c r="K46" s="229"/>
      <c r="L46" s="186">
        <v>12100</v>
      </c>
      <c r="M46" s="181">
        <f t="shared" si="0"/>
        <v>2400</v>
      </c>
      <c r="O46" s="154"/>
    </row>
    <row r="47" spans="2:15" ht="32.1" customHeight="1">
      <c r="B47" s="127">
        <v>2</v>
      </c>
      <c r="C47" s="253" t="s">
        <v>107</v>
      </c>
      <c r="D47" s="254"/>
      <c r="E47" s="255"/>
      <c r="F47" s="175">
        <v>9680</v>
      </c>
      <c r="G47" s="129">
        <v>9700</v>
      </c>
      <c r="I47" s="193"/>
      <c r="J47" s="186"/>
      <c r="K47" s="229"/>
      <c r="L47" s="186">
        <v>12470</v>
      </c>
      <c r="M47" s="181">
        <f t="shared" si="0"/>
        <v>2770</v>
      </c>
      <c r="O47" s="154"/>
    </row>
    <row r="48" spans="2:15" ht="32.1" customHeight="1">
      <c r="B48" s="127">
        <v>3</v>
      </c>
      <c r="C48" s="253" t="s">
        <v>108</v>
      </c>
      <c r="D48" s="254"/>
      <c r="E48" s="255"/>
      <c r="F48" s="176">
        <f>F47-F46</f>
        <v>-20</v>
      </c>
      <c r="G48" s="176">
        <v>0</v>
      </c>
      <c r="I48" s="194"/>
      <c r="J48" s="186"/>
      <c r="K48" s="229"/>
      <c r="L48" s="186">
        <v>370</v>
      </c>
      <c r="M48" s="181">
        <f t="shared" si="0"/>
        <v>370</v>
      </c>
      <c r="O48" s="154"/>
    </row>
    <row r="49" spans="2:15" ht="32.1" customHeight="1">
      <c r="B49" s="270">
        <v>4</v>
      </c>
      <c r="C49" s="253" t="s">
        <v>109</v>
      </c>
      <c r="D49" s="254"/>
      <c r="E49" s="254"/>
      <c r="F49" s="236"/>
      <c r="G49" s="133"/>
      <c r="I49" s="181"/>
      <c r="J49" s="186"/>
      <c r="K49" s="229"/>
      <c r="L49" s="186"/>
      <c r="M49" s="181">
        <f t="shared" si="0"/>
        <v>0</v>
      </c>
      <c r="O49" s="154"/>
    </row>
    <row r="50" spans="2:15" ht="15.95" customHeight="1">
      <c r="B50" s="271"/>
      <c r="C50" s="131"/>
      <c r="D50" s="261" t="s">
        <v>58</v>
      </c>
      <c r="E50" s="262"/>
      <c r="F50" s="151">
        <f>F47-F32</f>
        <v>-72.143480000000636</v>
      </c>
      <c r="G50" s="151">
        <v>5.930000000000291</v>
      </c>
      <c r="I50" s="181"/>
      <c r="J50" s="186"/>
      <c r="K50" s="229"/>
      <c r="L50" s="186">
        <v>636.06999999999971</v>
      </c>
      <c r="M50" s="181">
        <f t="shared" si="0"/>
        <v>630.13999999999942</v>
      </c>
      <c r="O50" s="154"/>
    </row>
    <row r="51" spans="2:15" ht="15.95" customHeight="1">
      <c r="B51" s="272"/>
      <c r="C51" s="131"/>
      <c r="D51" s="261" t="s">
        <v>59</v>
      </c>
      <c r="E51" s="262"/>
      <c r="F51" s="138">
        <f>F47/F32-1</f>
        <v>-7.397704940247718E-3</v>
      </c>
      <c r="G51" s="138">
        <v>6.1171417165351016E-4</v>
      </c>
      <c r="H51" s="216"/>
      <c r="I51" s="181"/>
      <c r="J51" s="179"/>
      <c r="K51" s="225"/>
      <c r="L51" s="179">
        <v>5.3749684170854461E-2</v>
      </c>
      <c r="M51" s="181">
        <f t="shared" si="0"/>
        <v>5.3137969999200951E-2</v>
      </c>
      <c r="O51" s="154"/>
    </row>
    <row r="52" spans="2:15" ht="31.5" customHeight="1">
      <c r="B52" s="270">
        <v>5</v>
      </c>
      <c r="C52" s="253" t="s">
        <v>110</v>
      </c>
      <c r="D52" s="254"/>
      <c r="E52" s="254"/>
      <c r="F52" s="133"/>
      <c r="G52" s="133"/>
      <c r="I52" s="211"/>
      <c r="J52" s="179"/>
      <c r="K52" s="225"/>
      <c r="L52" s="179"/>
      <c r="M52" s="181">
        <f t="shared" si="0"/>
        <v>0</v>
      </c>
      <c r="O52" s="154"/>
    </row>
    <row r="53" spans="2:15" ht="15.95" customHeight="1">
      <c r="B53" s="271"/>
      <c r="C53" s="131"/>
      <c r="D53" s="261" t="s">
        <v>56</v>
      </c>
      <c r="E53" s="262"/>
      <c r="F53" s="129">
        <v>10390</v>
      </c>
      <c r="G53" s="129">
        <v>10390</v>
      </c>
      <c r="H53" s="212" t="s">
        <v>116</v>
      </c>
      <c r="I53" s="211">
        <v>16930</v>
      </c>
      <c r="J53" s="189"/>
      <c r="K53" s="228">
        <f>F53-I53</f>
        <v>-6540</v>
      </c>
      <c r="L53" s="179">
        <v>16930</v>
      </c>
      <c r="M53" s="181">
        <f t="shared" si="0"/>
        <v>6540</v>
      </c>
      <c r="O53" s="154"/>
    </row>
    <row r="54" spans="2:15" ht="15.95" customHeight="1">
      <c r="B54" s="272"/>
      <c r="C54" s="131"/>
      <c r="D54" s="261" t="s">
        <v>57</v>
      </c>
      <c r="E54" s="262"/>
      <c r="F54" s="129">
        <v>8710</v>
      </c>
      <c r="G54" s="129">
        <v>8710</v>
      </c>
      <c r="H54" s="212" t="s">
        <v>117</v>
      </c>
      <c r="I54" s="211">
        <v>10820</v>
      </c>
      <c r="J54" s="177"/>
      <c r="K54" s="228">
        <f>F54-I54</f>
        <v>-2110</v>
      </c>
      <c r="L54" s="68">
        <v>10820</v>
      </c>
      <c r="M54" s="181">
        <f t="shared" si="0"/>
        <v>2110</v>
      </c>
      <c r="O54" s="154"/>
    </row>
    <row r="55" spans="2:15" ht="15.95" customHeight="1">
      <c r="B55" s="163"/>
      <c r="C55" s="164"/>
      <c r="D55" s="165"/>
      <c r="E55" s="165"/>
      <c r="F55" s="166"/>
      <c r="G55" s="167"/>
      <c r="I55" s="88"/>
      <c r="J55" s="119"/>
      <c r="K55" s="230"/>
      <c r="L55" s="113"/>
      <c r="M55" s="88"/>
      <c r="O55" s="154"/>
    </row>
    <row r="56" spans="2:15" ht="18.75" hidden="1" customHeight="1">
      <c r="B56" s="139"/>
      <c r="C56" s="139"/>
      <c r="D56" s="140"/>
      <c r="E56" s="140"/>
      <c r="F56" s="141"/>
      <c r="G56" s="141"/>
      <c r="I56" s="88">
        <v>22900</v>
      </c>
      <c r="J56" s="12"/>
      <c r="K56" s="231"/>
      <c r="L56" s="113"/>
      <c r="M56" s="113"/>
    </row>
    <row r="57" spans="2:15" ht="15" customHeight="1">
      <c r="B57" s="266" t="s">
        <v>53</v>
      </c>
      <c r="C57" s="266"/>
      <c r="D57" s="266"/>
      <c r="E57" s="142"/>
      <c r="F57" s="267" t="s">
        <v>78</v>
      </c>
      <c r="G57" s="267"/>
      <c r="H57" s="213"/>
      <c r="I57" s="88"/>
      <c r="J57" s="92"/>
      <c r="K57" s="232"/>
      <c r="L57" s="120"/>
      <c r="M57" s="120"/>
    </row>
    <row r="58" spans="2:15" ht="15" customHeight="1">
      <c r="B58" s="268" t="s">
        <v>54</v>
      </c>
      <c r="C58" s="268"/>
      <c r="D58" s="268"/>
      <c r="E58" s="143"/>
      <c r="F58" s="269" t="s">
        <v>55</v>
      </c>
      <c r="G58" s="269"/>
      <c r="H58" s="213"/>
      <c r="I58" s="88"/>
      <c r="J58" s="120"/>
      <c r="K58" s="233"/>
      <c r="L58" s="121"/>
      <c r="M58" s="121"/>
    </row>
    <row r="59" spans="2:15" ht="15.75">
      <c r="B59" s="155"/>
      <c r="C59" s="155"/>
      <c r="D59" s="155"/>
      <c r="E59" s="156"/>
      <c r="F59" s="146"/>
      <c r="G59" s="146"/>
      <c r="H59" s="213"/>
      <c r="I59" s="88"/>
      <c r="J59" s="120"/>
      <c r="K59" s="233"/>
      <c r="L59" s="121"/>
      <c r="M59" s="121"/>
    </row>
    <row r="60" spans="2:15" ht="15.75">
      <c r="B60" s="170"/>
      <c r="C60" s="170"/>
      <c r="D60" s="170"/>
      <c r="E60" s="171"/>
      <c r="F60" s="146"/>
      <c r="G60" s="146"/>
      <c r="H60" s="213"/>
      <c r="I60" s="88"/>
      <c r="J60" s="120"/>
      <c r="K60" s="233"/>
      <c r="L60" s="121"/>
      <c r="M60" s="121"/>
    </row>
    <row r="61" spans="2:15" ht="15.75">
      <c r="B61" s="170"/>
      <c r="C61" s="170"/>
      <c r="D61" s="170"/>
      <c r="E61" s="171"/>
      <c r="F61" s="146"/>
      <c r="G61" s="146"/>
      <c r="H61" s="213"/>
      <c r="I61" s="88"/>
      <c r="J61" s="120"/>
      <c r="K61" s="233"/>
      <c r="L61" s="121"/>
      <c r="M61" s="121"/>
    </row>
    <row r="62" spans="2:15" ht="15.75">
      <c r="B62" s="12"/>
      <c r="C62" s="12"/>
      <c r="D62" s="12"/>
      <c r="E62" s="147"/>
      <c r="F62" s="148"/>
      <c r="G62" s="149"/>
      <c r="H62" s="213"/>
      <c r="I62" s="88"/>
      <c r="J62" s="251"/>
      <c r="K62" s="251"/>
      <c r="L62" s="251"/>
      <c r="M62" s="121"/>
    </row>
    <row r="63" spans="2:15" ht="15.75">
      <c r="B63" s="264"/>
      <c r="C63" s="264"/>
      <c r="D63" s="264"/>
      <c r="E63" s="265"/>
      <c r="F63" s="265"/>
      <c r="G63" s="265"/>
      <c r="H63" s="213"/>
      <c r="I63" s="88"/>
      <c r="J63" s="120"/>
      <c r="K63" s="233"/>
      <c r="L63" s="121"/>
      <c r="M63" s="121"/>
    </row>
    <row r="64" spans="2:15" ht="15.75">
      <c r="B64" s="144"/>
      <c r="C64" s="144"/>
      <c r="D64" s="144"/>
      <c r="E64" s="145"/>
      <c r="F64" s="146"/>
      <c r="G64" s="146"/>
      <c r="H64" s="213"/>
      <c r="I64" s="88"/>
      <c r="J64" s="120"/>
      <c r="K64" s="233"/>
      <c r="L64" s="121"/>
      <c r="M64" s="121"/>
    </row>
    <row r="65" spans="2:13" ht="15.75">
      <c r="B65" s="12"/>
      <c r="C65" s="12"/>
      <c r="D65" s="12"/>
      <c r="E65" s="147"/>
      <c r="F65" s="148"/>
      <c r="G65" s="149"/>
      <c r="H65" s="213"/>
      <c r="I65" s="120"/>
      <c r="J65" s="251"/>
      <c r="K65" s="251"/>
      <c r="L65" s="251"/>
      <c r="M65" s="121"/>
    </row>
    <row r="66" spans="2:13" ht="15.75">
      <c r="B66" s="12"/>
      <c r="C66" s="12"/>
      <c r="D66" s="12"/>
      <c r="E66" s="147"/>
      <c r="F66" s="148"/>
      <c r="G66" s="149"/>
      <c r="H66" s="213"/>
      <c r="I66" s="120"/>
      <c r="J66" s="172"/>
      <c r="K66" s="232"/>
      <c r="L66" s="172"/>
      <c r="M66" s="121"/>
    </row>
    <row r="67" spans="2:13" ht="15.75">
      <c r="B67" s="92"/>
      <c r="C67" s="92"/>
      <c r="D67" s="92"/>
      <c r="E67" s="70"/>
      <c r="F67" s="71"/>
      <c r="G67" s="72"/>
      <c r="H67" s="213"/>
      <c r="I67" s="88"/>
      <c r="J67" s="250"/>
      <c r="K67" s="250"/>
      <c r="L67" s="250"/>
      <c r="M67" s="121"/>
    </row>
    <row r="68" spans="2:13" ht="15.75">
      <c r="B68" s="89"/>
      <c r="C68" s="86"/>
      <c r="D68" s="89"/>
      <c r="E68" s="70"/>
      <c r="F68" s="71"/>
      <c r="G68" s="72"/>
      <c r="H68" s="213"/>
      <c r="I68" s="88"/>
      <c r="J68" s="120"/>
      <c r="K68" s="233"/>
      <c r="L68" s="121"/>
      <c r="M68" s="121"/>
    </row>
    <row r="69" spans="2:13" ht="15.75">
      <c r="B69" s="173" t="s">
        <v>64</v>
      </c>
      <c r="C69" s="173"/>
      <c r="D69" s="173"/>
      <c r="E69" s="70"/>
      <c r="F69" s="173" t="s">
        <v>131</v>
      </c>
      <c r="G69" s="173"/>
      <c r="H69" s="213"/>
      <c r="I69" s="120"/>
      <c r="J69" s="120"/>
      <c r="K69" s="233"/>
      <c r="L69" s="121"/>
      <c r="M69" s="121"/>
    </row>
    <row r="70" spans="2:13" ht="15.75" hidden="1">
      <c r="B70" s="168" t="s">
        <v>118</v>
      </c>
      <c r="C70" s="168"/>
      <c r="D70" s="168"/>
      <c r="E70" s="70"/>
      <c r="F70" s="238" t="s">
        <v>123</v>
      </c>
      <c r="G70" s="239"/>
      <c r="H70" s="213"/>
      <c r="I70" s="120"/>
      <c r="J70" s="120"/>
      <c r="K70" s="233"/>
      <c r="L70" s="121"/>
      <c r="M70" s="121"/>
    </row>
    <row r="71" spans="2:13" ht="15.75" hidden="1">
      <c r="B71" s="169" t="s">
        <v>112</v>
      </c>
      <c r="C71" s="169"/>
      <c r="D71" s="169"/>
      <c r="E71" s="240"/>
      <c r="F71" s="241" t="s">
        <v>124</v>
      </c>
      <c r="G71" s="242"/>
      <c r="I71" s="120"/>
    </row>
    <row r="72" spans="2:13" ht="30" hidden="1" customHeight="1">
      <c r="B72" s="78"/>
      <c r="C72" s="237"/>
      <c r="D72" s="237"/>
      <c r="E72" s="243"/>
      <c r="F72" s="248" t="s">
        <v>125</v>
      </c>
      <c r="G72" s="248"/>
      <c r="H72" s="213"/>
      <c r="I72" s="120"/>
      <c r="J72" s="120"/>
      <c r="K72" s="233"/>
      <c r="L72" s="121"/>
      <c r="M72" s="121"/>
    </row>
    <row r="73" spans="2:13" ht="48" hidden="1" customHeight="1">
      <c r="B73" s="240"/>
      <c r="C73" s="240"/>
      <c r="D73" s="240"/>
      <c r="E73" s="240"/>
      <c r="F73" s="248" t="s">
        <v>126</v>
      </c>
      <c r="G73" s="248"/>
      <c r="I73" s="120"/>
    </row>
    <row r="74" spans="2:13" ht="15" customHeight="1">
      <c r="B74" s="168" t="s">
        <v>118</v>
      </c>
      <c r="C74" s="240"/>
      <c r="D74" s="240"/>
      <c r="E74" s="240"/>
      <c r="F74" s="238" t="s">
        <v>127</v>
      </c>
      <c r="G74" s="244"/>
      <c r="I74" s="120"/>
    </row>
    <row r="75" spans="2:13" ht="20.25" customHeight="1">
      <c r="B75" s="169" t="s">
        <v>112</v>
      </c>
      <c r="C75" s="240"/>
      <c r="D75" s="240"/>
      <c r="E75" s="240"/>
      <c r="F75" s="241" t="s">
        <v>128</v>
      </c>
      <c r="G75" s="244"/>
      <c r="I75" s="120"/>
    </row>
    <row r="76" spans="2:13" ht="46.5" customHeight="1">
      <c r="B76" s="240"/>
      <c r="C76" s="240"/>
      <c r="D76" s="240"/>
      <c r="E76" s="240"/>
      <c r="F76" s="249" t="s">
        <v>129</v>
      </c>
      <c r="G76" s="249"/>
      <c r="I76" s="120"/>
    </row>
    <row r="77" spans="2:13" ht="49.5" customHeight="1">
      <c r="B77" s="240"/>
      <c r="C77" s="240"/>
      <c r="D77" s="240"/>
      <c r="E77" s="240"/>
      <c r="F77" s="249" t="s">
        <v>130</v>
      </c>
      <c r="G77" s="249"/>
      <c r="I77" s="120"/>
    </row>
    <row r="78" spans="2:13" ht="15" customHeight="1">
      <c r="I78" s="120"/>
    </row>
    <row r="80" spans="2:13">
      <c r="I80" s="120"/>
    </row>
    <row r="82" spans="9:11">
      <c r="J82" s="113"/>
      <c r="K82" s="87"/>
    </row>
    <row r="83" spans="9:11">
      <c r="J83" s="113"/>
      <c r="K83" s="87"/>
    </row>
    <row r="84" spans="9:11">
      <c r="J84" s="113"/>
      <c r="K84" s="87"/>
    </row>
    <row r="85" spans="9:11">
      <c r="J85" s="109"/>
      <c r="K85" s="222"/>
    </row>
    <row r="86" spans="9:11">
      <c r="J86" s="120"/>
      <c r="K86" s="233"/>
    </row>
    <row r="87" spans="9:11">
      <c r="J87" s="120"/>
      <c r="K87" s="233"/>
    </row>
    <row r="88" spans="9:11">
      <c r="J88" s="121"/>
      <c r="K88" s="234"/>
    </row>
    <row r="89" spans="9:11">
      <c r="J89" s="121"/>
      <c r="K89" s="234"/>
    </row>
    <row r="90" spans="9:11" ht="15.75">
      <c r="I90" s="12"/>
      <c r="J90" s="153"/>
      <c r="K90" s="232"/>
    </row>
    <row r="91" spans="9:11" ht="15.75">
      <c r="I91" s="92"/>
      <c r="J91" s="152"/>
      <c r="K91" s="235"/>
    </row>
    <row r="92" spans="9:11">
      <c r="I92" s="113"/>
      <c r="J92" s="121"/>
      <c r="K92" s="234"/>
    </row>
    <row r="93" spans="9:11">
      <c r="I93" s="109"/>
      <c r="J93" s="121"/>
      <c r="K93" s="234"/>
    </row>
    <row r="94" spans="9:11" ht="15.75">
      <c r="I94" s="12"/>
      <c r="J94" s="121"/>
      <c r="K94" s="234"/>
    </row>
    <row r="95" spans="9:11" ht="15.75">
      <c r="I95" s="92"/>
      <c r="J95" s="121"/>
      <c r="K95" s="234"/>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98" t="s">
        <v>25</v>
      </c>
      <c r="B1" s="299"/>
      <c r="C1" s="299"/>
      <c r="D1" s="299"/>
      <c r="E1" s="299"/>
      <c r="F1" s="18"/>
      <c r="G1" s="18"/>
      <c r="H1" s="18"/>
      <c r="I1" s="18"/>
      <c r="J1" s="18"/>
      <c r="K1" s="18"/>
      <c r="L1" s="18"/>
      <c r="M1" s="18"/>
      <c r="N1" s="18"/>
    </row>
    <row r="2" spans="1:14" ht="31.5" customHeight="1">
      <c r="A2" s="300" t="s">
        <v>24</v>
      </c>
      <c r="B2" s="293"/>
      <c r="C2" s="293"/>
      <c r="D2" s="293"/>
      <c r="E2" s="293"/>
      <c r="F2" s="30"/>
      <c r="G2" s="30"/>
      <c r="H2" s="30"/>
      <c r="I2" s="30"/>
      <c r="J2" s="18"/>
      <c r="K2" s="18"/>
      <c r="L2" s="18"/>
      <c r="M2" s="18"/>
      <c r="N2" s="18"/>
    </row>
    <row r="5" spans="1:14" ht="44.25" customHeight="1">
      <c r="A5" s="301" t="s">
        <v>26</v>
      </c>
      <c r="B5" s="302"/>
      <c r="C5" s="302"/>
      <c r="D5" s="302"/>
      <c r="E5" s="302"/>
      <c r="F5" s="40"/>
      <c r="G5" s="40"/>
      <c r="H5" s="40"/>
      <c r="I5" s="40"/>
      <c r="J5" s="20"/>
      <c r="K5" s="20"/>
      <c r="L5" s="20"/>
      <c r="M5" s="20"/>
      <c r="N5" s="20"/>
    </row>
    <row r="6" spans="1:14" ht="15.75">
      <c r="A6" s="293" t="e">
        <f>#REF!</f>
        <v>#REF!</v>
      </c>
      <c r="B6" s="293"/>
      <c r="C6" s="293"/>
      <c r="D6" s="293"/>
      <c r="E6" s="293"/>
      <c r="F6" s="30"/>
      <c r="G6" s="30"/>
      <c r="H6" s="30"/>
      <c r="I6" s="30"/>
      <c r="J6" s="20"/>
      <c r="K6" s="20"/>
      <c r="L6" s="20"/>
      <c r="M6" s="20"/>
      <c r="N6" s="20"/>
    </row>
    <row r="7" spans="1:14" ht="15.75">
      <c r="A7" s="293" t="e">
        <f>#REF!</f>
        <v>#REF!</v>
      </c>
      <c r="B7" s="293"/>
      <c r="C7" s="293"/>
      <c r="D7" s="293"/>
      <c r="E7" s="293"/>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91">
        <v>1</v>
      </c>
      <c r="B9" s="291"/>
      <c r="C9" s="51" t="s">
        <v>17</v>
      </c>
      <c r="D9" s="22" t="e">
        <f>#REF!</f>
        <v>#REF!</v>
      </c>
    </row>
    <row r="10" spans="1:14" ht="15" customHeight="1">
      <c r="A10" s="291"/>
      <c r="B10" s="291"/>
      <c r="C10" s="48" t="s">
        <v>18</v>
      </c>
      <c r="D10" s="50" t="e">
        <f>#REF!</f>
        <v>#REF!</v>
      </c>
    </row>
    <row r="11" spans="1:14" ht="15" customHeight="1">
      <c r="A11" s="291">
        <v>2</v>
      </c>
      <c r="B11" s="291"/>
      <c r="C11" s="51" t="s">
        <v>19</v>
      </c>
      <c r="D11" s="22" t="e">
        <f>#REF!</f>
        <v>#REF!</v>
      </c>
    </row>
    <row r="12" spans="1:14" ht="15" customHeight="1">
      <c r="A12" s="291"/>
      <c r="B12" s="291"/>
      <c r="C12" s="47" t="s">
        <v>20</v>
      </c>
      <c r="D12" s="50" t="e">
        <f>#REF!</f>
        <v>#REF!</v>
      </c>
    </row>
    <row r="13" spans="1:14" ht="15" customHeight="1">
      <c r="A13" s="291">
        <v>3</v>
      </c>
      <c r="B13" s="291"/>
      <c r="C13" s="51" t="s">
        <v>21</v>
      </c>
      <c r="D13" s="22" t="e">
        <f>#REF!</f>
        <v>#REF!</v>
      </c>
    </row>
    <row r="14" spans="1:14" ht="15" customHeight="1">
      <c r="A14" s="291"/>
      <c r="B14" s="291"/>
      <c r="C14" s="48" t="s">
        <v>22</v>
      </c>
      <c r="D14" s="50" t="e">
        <f>#REF!</f>
        <v>#REF!</v>
      </c>
    </row>
    <row r="15" spans="1:14" ht="15" customHeight="1">
      <c r="A15" s="292">
        <v>4</v>
      </c>
      <c r="B15" s="292"/>
      <c r="C15" s="52" t="s">
        <v>16</v>
      </c>
      <c r="D15" s="22" t="e">
        <f>#REF!</f>
        <v>#REF!</v>
      </c>
    </row>
    <row r="16" spans="1:14" ht="15" customHeight="1">
      <c r="A16" s="292"/>
      <c r="B16" s="292"/>
      <c r="C16" s="49" t="s">
        <v>23</v>
      </c>
      <c r="D16" s="50" t="s">
        <v>39</v>
      </c>
    </row>
    <row r="17" spans="1:11">
      <c r="A17" s="1"/>
      <c r="B17" s="1"/>
    </row>
    <row r="18" spans="1:11" s="42" customFormat="1" ht="45" customHeight="1">
      <c r="A18" s="294" t="s">
        <v>0</v>
      </c>
      <c r="B18" s="295"/>
      <c r="C18" s="2" t="s">
        <v>15</v>
      </c>
      <c r="D18" s="3" t="s">
        <v>27</v>
      </c>
      <c r="E18" s="2" t="s">
        <v>37</v>
      </c>
      <c r="G18" s="27"/>
      <c r="H18" s="27"/>
      <c r="I18" s="27"/>
      <c r="J18" s="27"/>
      <c r="K18" s="27"/>
    </row>
    <row r="19" spans="1:11" ht="50.25" customHeight="1">
      <c r="A19" s="294" t="s">
        <v>1</v>
      </c>
      <c r="B19" s="303"/>
      <c r="C19" s="37" t="s">
        <v>28</v>
      </c>
      <c r="D19" s="4" t="e">
        <f>#REF!</f>
        <v>#REF!</v>
      </c>
      <c r="E19" s="4" t="e">
        <f>#REF!</f>
        <v>#REF!</v>
      </c>
      <c r="G19" s="23"/>
      <c r="H19" s="23"/>
      <c r="I19" s="23"/>
      <c r="J19" s="23"/>
      <c r="K19" s="23"/>
    </row>
    <row r="20" spans="1:11" ht="76.5" customHeight="1">
      <c r="A20" s="294" t="s">
        <v>2</v>
      </c>
      <c r="B20" s="295"/>
      <c r="C20" s="38" t="s">
        <v>29</v>
      </c>
      <c r="D20" s="4" t="e">
        <f>#REF!</f>
        <v>#REF!</v>
      </c>
      <c r="E20" s="4" t="e">
        <f>#REF!</f>
        <v>#REF!</v>
      </c>
      <c r="G20" s="23"/>
      <c r="H20" s="23"/>
      <c r="I20" s="23"/>
      <c r="J20" s="23"/>
      <c r="K20" s="23"/>
    </row>
    <row r="21" spans="1:11" ht="65.25" customHeight="1">
      <c r="A21" s="296"/>
      <c r="B21" s="39" t="s">
        <v>14</v>
      </c>
      <c r="C21" s="5" t="s">
        <v>30</v>
      </c>
      <c r="D21" s="45" t="e">
        <f>#REF!</f>
        <v>#REF!</v>
      </c>
      <c r="E21" s="45" t="e">
        <f>#REF!</f>
        <v>#REF!</v>
      </c>
      <c r="G21" s="23"/>
      <c r="H21" s="23"/>
      <c r="I21" s="23"/>
      <c r="J21" s="23"/>
      <c r="K21" s="23"/>
    </row>
    <row r="22" spans="1:11" ht="62.25" customHeight="1">
      <c r="A22" s="297"/>
      <c r="B22" s="39" t="s">
        <v>13</v>
      </c>
      <c r="C22" s="5" t="s">
        <v>31</v>
      </c>
      <c r="D22" s="45" t="e">
        <f>#REF!</f>
        <v>#REF!</v>
      </c>
      <c r="E22" s="45" t="e">
        <f>#REF!</f>
        <v>#REF!</v>
      </c>
      <c r="F22" s="24"/>
      <c r="G22" s="23"/>
      <c r="H22" s="23"/>
      <c r="I22" s="23"/>
      <c r="J22" s="23"/>
      <c r="K22" s="23"/>
    </row>
    <row r="23" spans="1:11" ht="59.25" customHeight="1">
      <c r="A23" s="294" t="s">
        <v>3</v>
      </c>
      <c r="B23" s="295"/>
      <c r="C23" s="37" t="s">
        <v>32</v>
      </c>
      <c r="D23" s="4" t="e">
        <f>#REF!</f>
        <v>#REF!</v>
      </c>
      <c r="E23" s="4" t="e">
        <f>#REF!</f>
        <v>#REF!</v>
      </c>
      <c r="G23" s="23"/>
      <c r="H23" s="23"/>
      <c r="I23" s="23"/>
      <c r="J23" s="23"/>
      <c r="K23" s="23"/>
    </row>
    <row r="24" spans="1:11" ht="39.950000000000003" customHeight="1">
      <c r="A24" s="296"/>
      <c r="B24" s="39" t="s">
        <v>12</v>
      </c>
      <c r="C24" s="5" t="s">
        <v>33</v>
      </c>
      <c r="D24" s="45" t="e">
        <f>#REF!</f>
        <v>#REF!</v>
      </c>
      <c r="E24" s="45" t="e">
        <f>#REF!</f>
        <v>#REF!</v>
      </c>
      <c r="G24" s="23"/>
      <c r="H24" s="23"/>
      <c r="I24" s="23"/>
      <c r="J24" s="23"/>
      <c r="K24" s="23"/>
    </row>
    <row r="25" spans="1:11" ht="39.950000000000003" customHeight="1">
      <c r="A25" s="297"/>
      <c r="B25" s="39" t="s">
        <v>11</v>
      </c>
      <c r="C25" s="5" t="s">
        <v>36</v>
      </c>
      <c r="D25" s="45" t="e">
        <f>#REF!</f>
        <v>#REF!</v>
      </c>
      <c r="E25" s="45" t="e">
        <f>#REF!</f>
        <v>#REF!</v>
      </c>
      <c r="F25" s="24"/>
      <c r="G25" s="23"/>
      <c r="H25" s="23"/>
      <c r="I25" s="23"/>
      <c r="J25" s="23"/>
      <c r="K25" s="23"/>
    </row>
    <row r="26" spans="1:11" ht="45" customHeight="1">
      <c r="A26" s="294" t="s">
        <v>10</v>
      </c>
      <c r="B26" s="295"/>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89" t="s">
        <v>38</v>
      </c>
      <c r="B29" s="290"/>
      <c r="C29" s="290"/>
      <c r="D29" s="290"/>
      <c r="E29" s="290"/>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04" t="s">
        <v>46</v>
      </c>
      <c r="H1" s="304"/>
      <c r="I1" s="304"/>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OfKrE+RU/E9yxw0gb/86kTLh6GGLpZvvDDKbHl3Bncc=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UwTXgAkbg9oxKNeyOmj/qTf3XMlS7SFqRp9Oun0ukjI=</DigestValue>
    </Reference>
  </SignedInfo>
  <SignatureValue>mhBO300CX8imKtKewBbb9noGTNSzSsadmRT1UHEFi7D9sezY2zBysMabnxKE39N3rHQt01k3275l
tgbo3QIVgAay9N6myCCIpDIQYvmtaYZKBDtCBYMMip7fOhhZCtHZBviHlzSkuTKsPcFqw2C2wKfM
jCPSnMuDlUkOzefHTQKhziWIJnYysQHJ9Jna+QsQ3XR8DdzvLKi3fzGBFCh1/5+CBsgzP/xSg/ZK
h/p2NBGnU9P9x7cF+9JFhQEoLwA4kNrjnQZyi9/0Dc9bc9PFrwDTMUTPQwFcBZ9/VbkxSfX/m3k7
g3rhYFH5BNWNN/ooz4sxq0SexfXv6EAXZyJ1Jw==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6wBzexqygO09MVnjWL4gkBezFw1wgLYArG8E262LObQ=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jbhWEuMTAavXRrs5ISuzEw+ErgYfauL0sd4V7SpvbY4=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HxH8D96SLOok/059Az9l6YjoYc0DK7D7TgbNihhDQlc=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siuv90rRerE9QyJ5JObMthbm9x7SB64AgwatTN/nt7A=</DigestValue>
      </Reference>
      <Reference URI="/xl/worksheets/sheet2.xml?ContentType=application/vnd.openxmlformats-officedocument.spreadsheetml.worksheet+xml">
        <DigestMethod Algorithm="http://www.w3.org/2001/04/xmlenc#sha256"/>
        <DigestValue>64/ExBv8jG3SKGgRTY+C+v/4CRUyabPiLeX83yZICqg=</DigestValue>
      </Reference>
      <Reference URI="/xl/worksheets/sheet3.xml?ContentType=application/vnd.openxmlformats-officedocument.spreadsheetml.worksheet+xml">
        <DigestMethod Algorithm="http://www.w3.org/2001/04/xmlenc#sha256"/>
        <DigestValue>uI8yXmu8EpRCKCY/kw/0fQtk7xVGk4DKLfPrYVU00jk=</DigestValue>
      </Reference>
    </Manifest>
    <SignatureProperties>
      <SignatureProperty Id="idSignatureTime" Target="#idPackageSignature">
        <mdssi:SignatureTime xmlns:mdssi="http://schemas.openxmlformats.org/package/2006/digital-signature">
          <mdssi:Format>YYYY-MM-DDThh:mm:ssTZD</mdssi:Format>
          <mdssi:Value>2025-05-05T10:03:28Z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2025-05-05T10:03:28Z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0oj/+XKQAcHAq5lqGdf+/BNBDRcYKDnLwIbBTQRQbkk=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24XM6x94Jon/qaUQMhAxi4mXEP04E8DBMvVQIUfx7l0=</DigestValue>
    </Reference>
  </SignedInfo>
  <SignatureValue>EHX3SIasKwUX4C/n01vl4m+ivbjTf7/NApdUuf/ERx23oPeiVWwghTQsIRXrQb0VbeFCdwfNCguU
4u9MhCPIAkk+CIeBbx4OC4bJ51SYYgpszrFGrNsCSfyfNdlp26jdbjBW0uaiXJssDirzxfXRI3HC
uAp4t6ImxiY/FLn8n4zMoVodxY4JwNfEsQ9Fzrwj9Ughbi17JpVLwbKwVHog0mPDw1CFmGd8d88k
z9ccNPYlIFJ6KAlzzZNwdEfFgVM4/YQQg8O1GQ8Ylhxv1qyCxthCRb+eF3pyT3iCnzQRjXa05/Be
6IwEGeLdpWoRgxmgvRnqD15qtbHWYjMES/Ykmg==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6wBzexqygO09MVnjWL4gkBezFw1wgLYArG8E262LObQ=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jbhWEuMTAavXRrs5ISuzEw+ErgYfauL0sd4V7SpvbY4=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HxH8D96SLOok/059Az9l6YjoYc0DK7D7TgbNihhDQlc=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siuv90rRerE9QyJ5JObMthbm9x7SB64AgwatTN/nt7A=</DigestValue>
      </Reference>
      <Reference URI="/xl/worksheets/sheet2.xml?ContentType=application/vnd.openxmlformats-officedocument.spreadsheetml.worksheet+xml">
        <DigestMethod Algorithm="http://www.w3.org/2001/04/xmlenc#sha256"/>
        <DigestValue>64/ExBv8jG3SKGgRTY+C+v/4CRUyabPiLeX83yZICqg=</DigestValue>
      </Reference>
      <Reference URI="/xl/worksheets/sheet3.xml?ContentType=application/vnd.openxmlformats-officedocument.spreadsheetml.worksheet+xml">
        <DigestMethod Algorithm="http://www.w3.org/2001/04/xmlenc#sha256"/>
        <DigestValue>uI8yXmu8EpRCKCY/kw/0fQtk7xVGk4DKLfPrYVU00jk=</DigestValue>
      </Reference>
    </Manifest>
    <SignatureProperties>
      <SignatureProperty Id="idSignatureTime" Target="#idPackageSignature">
        <mdssi:SignatureTime xmlns:mdssi="http://schemas.openxmlformats.org/package/2006/digital-signature">
          <mdssi:Format>YYYY-MM-DDThh:mm:ssTZD</mdssi:Format>
          <mdssi:Value>2025-05-05T10:51:51Z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2025-05-05T10:51:51Z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PL15  MOI (2)</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2025-04-14T09:41:53Z</cp:lastPrinted>
  <dcterms:created xsi:type="dcterms:W3CDTF">2012-12-27T10:02:35Z</dcterms:created>
  <dcterms:modified xsi:type="dcterms:W3CDTF">2025-05-05T09:43:08Z</dcterms:modified>
</cp:coreProperties>
</file>