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15315" windowHeight="1182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print'!$A$1:$F$81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27" l="1"/>
  <c r="D19" i="27" l="1"/>
  <c r="D17" i="27"/>
  <c r="D18" i="27"/>
  <c r="E49" i="27"/>
  <c r="D20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<sst xmlns="http://schemas.openxmlformats.org/spreadsheetml/2006/main" count="1409" uniqueCount="616">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</sst>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5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14" fontId="84" fillId="37" borderId="18" xfId="0" applyNumberFormat="1" applyFont="1" applyFill="1" applyBorder="1" applyAlignment="1">
      <alignment horizontal="center"/>
    </xf>
    <xf numFmtId="14" fontId="79" fillId="37" borderId="50" xfId="0" applyNumberFormat="1" applyFont="1" applyFill="1" applyBorder="1" applyAlignment="1">
      <alignment horizontal="center"/>
    </xf>
    <xf numFmtId="14" fontId="82" fillId="0" borderId="0" xfId="0" applyNumberFormat="1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0" zoomScale="70" zoomScaleNormal="70" zoomScaleSheetLayoutView="70" workbookViewId="0">
      <selection activeCell="E63" sqref="E63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54.28515625" style="161" customWidth="1"/>
    <col min="5" max="5" width="35.42578125" style="177" customWidth="1"/>
    <col min="6" max="6" width="35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5" t="s">
        <v>586</v>
      </c>
      <c r="B1" s="395"/>
      <c r="C1" s="395"/>
      <c r="D1" s="395"/>
      <c r="E1" s="395"/>
      <c r="F1" s="395"/>
    </row>
    <row r="2" spans="1:9" ht="21.75" customHeight="1">
      <c r="A2" s="414" t="s">
        <v>587</v>
      </c>
      <c r="B2" s="414"/>
      <c r="C2" s="414"/>
      <c r="D2" s="414"/>
      <c r="E2" s="414"/>
      <c r="F2" s="414"/>
    </row>
    <row r="3" spans="1:9" ht="25.5" customHeight="1">
      <c r="A3" s="415" t="s">
        <v>588</v>
      </c>
      <c r="B3" s="415"/>
      <c r="C3" s="415"/>
      <c r="D3" s="415"/>
      <c r="E3" s="415"/>
      <c r="F3" s="415"/>
    </row>
    <row r="4" spans="1:9" ht="26.25" customHeight="1">
      <c r="A4" s="416" t="s">
        <v>589</v>
      </c>
      <c r="B4" s="416"/>
      <c r="C4" s="416"/>
      <c r="D4" s="416"/>
      <c r="E4" s="416"/>
      <c r="F4" s="416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6" t="s">
        <v>594</v>
      </c>
      <c r="B17" s="406"/>
      <c r="C17" s="406"/>
      <c r="D17" s="179" t="str">
        <f>"Từ ngày "&amp;TEXT(F24+1,"dd/mm/yyyy;@")&amp;" đến "&amp;TEXT(E24,"dd/mm/yyyy;@")</f>
        <v>Từ ngày 02/04/2025 đến 08/04/2025</v>
      </c>
      <c r="G17" s="166"/>
    </row>
    <row r="18" spans="1:11">
      <c r="A18" s="180"/>
      <c r="B18" s="181" t="s">
        <v>591</v>
      </c>
      <c r="C18" s="180"/>
      <c r="D18" s="182" t="str">
        <f>"From "&amp;TEXT(F24+1,"dd/mm/yyyy;@")&amp;" to "&amp;TEXT(E24,"dd/mm/yyyy;@")</f>
        <v>From 02/04/2025 to 08/04/2025</v>
      </c>
      <c r="G18" s="166"/>
      <c r="H18" s="183"/>
    </row>
    <row r="19" spans="1:11" s="175" customFormat="1">
      <c r="A19" s="406" t="s">
        <v>590</v>
      </c>
      <c r="B19" s="406"/>
      <c r="C19" s="406"/>
      <c r="D19" s="345">
        <f>E24+2</f>
        <v>45757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45757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7" t="s">
        <v>531</v>
      </c>
      <c r="B22" s="408"/>
      <c r="C22" s="409" t="s">
        <v>542</v>
      </c>
      <c r="D22" s="408"/>
      <c r="E22" s="189" t="s">
        <v>543</v>
      </c>
      <c r="F22" s="190" t="s">
        <v>575</v>
      </c>
      <c r="K22" s="191"/>
    </row>
    <row r="23" spans="1:11">
      <c r="A23" s="410" t="s">
        <v>27</v>
      </c>
      <c r="B23" s="411"/>
      <c r="C23" s="412" t="s">
        <v>330</v>
      </c>
      <c r="D23" s="413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343">
        <f>F24+7</f>
        <v>45755</v>
      </c>
      <c r="F24" s="344">
        <v>45748</v>
      </c>
      <c r="G24" s="185"/>
      <c r="K24" s="191"/>
    </row>
    <row r="25" spans="1:11">
      <c r="A25" s="417" t="s">
        <v>595</v>
      </c>
      <c r="B25" s="418"/>
      <c r="C25" s="197" t="s">
        <v>545</v>
      </c>
      <c r="D25" s="197"/>
      <c r="E25" s="198"/>
      <c r="F25" s="199"/>
      <c r="K25" s="200"/>
    </row>
    <row r="26" spans="1:11" ht="20.25">
      <c r="A26" s="201"/>
      <c r="B26" s="202"/>
      <c r="C26" s="203" t="s">
        <v>546</v>
      </c>
      <c r="D26" s="204"/>
      <c r="E26" s="205"/>
      <c r="F26" s="206"/>
      <c r="H26" s="183"/>
      <c r="K26" s="200"/>
    </row>
    <row r="27" spans="1:11">
      <c r="A27" s="419">
        <v>1</v>
      </c>
      <c r="B27" s="420"/>
      <c r="C27" s="207" t="s">
        <v>547</v>
      </c>
      <c r="D27" s="208"/>
      <c r="E27" s="209"/>
      <c r="F27" s="210"/>
      <c r="H27" s="211"/>
      <c r="K27" s="200"/>
    </row>
    <row r="28" spans="1:11">
      <c r="A28" s="212"/>
      <c r="B28" s="213"/>
      <c r="C28" s="214" t="s">
        <v>548</v>
      </c>
      <c r="D28" s="215"/>
      <c r="E28" s="216"/>
      <c r="F28" s="217"/>
      <c r="H28" s="211"/>
      <c r="K28" s="200"/>
    </row>
    <row r="29" spans="1:11">
      <c r="A29" s="421">
        <v>1.1000000000000001</v>
      </c>
      <c r="B29" s="422"/>
      <c r="C29" s="218" t="s">
        <v>603</v>
      </c>
      <c r="D29" s="219"/>
      <c r="E29" s="220">
        <f>F33</f>
        <v>50345527229</v>
      </c>
      <c r="F29" s="221">
        <v>49423282155</v>
      </c>
      <c r="G29" s="222"/>
      <c r="H29" s="223"/>
      <c r="I29" s="222"/>
      <c r="K29" s="191"/>
    </row>
    <row r="30" spans="1:11">
      <c r="A30" s="423">
        <v>1.2</v>
      </c>
      <c r="B30" s="424"/>
      <c r="C30" s="224" t="s">
        <v>604</v>
      </c>
      <c r="D30" s="225"/>
      <c r="E30" s="226">
        <f>F34</f>
        <v>10069.1</v>
      </c>
      <c r="F30" s="227">
        <v>9884.65</v>
      </c>
      <c r="G30" s="222"/>
      <c r="H30" s="223"/>
      <c r="I30" s="222"/>
      <c r="K30" s="191"/>
    </row>
    <row r="31" spans="1:11">
      <c r="A31" s="419">
        <v>2</v>
      </c>
      <c r="B31" s="420"/>
      <c r="C31" s="207" t="s">
        <v>549</v>
      </c>
      <c r="D31" s="208"/>
      <c r="E31" s="228"/>
      <c r="F31" s="229"/>
      <c r="H31" s="223"/>
      <c r="I31" s="222"/>
      <c r="K31" s="191"/>
    </row>
    <row r="32" spans="1:11">
      <c r="A32" s="230"/>
      <c r="B32" s="231"/>
      <c r="C32" s="224" t="s">
        <v>550</v>
      </c>
      <c r="D32" s="215"/>
      <c r="E32" s="232"/>
      <c r="F32" s="233"/>
      <c r="H32" s="223"/>
      <c r="I32" s="222"/>
      <c r="K32" s="191"/>
    </row>
    <row r="33" spans="1:11">
      <c r="A33" s="388">
        <v>2.1</v>
      </c>
      <c r="B33" s="389"/>
      <c r="C33" s="218" t="s">
        <v>605</v>
      </c>
      <c r="D33" s="219"/>
      <c r="E33" s="220">
        <v>42358277459</v>
      </c>
      <c r="F33" s="221">
        <v>50345527229</v>
      </c>
      <c r="G33" s="234"/>
      <c r="H33" s="223"/>
      <c r="I33" s="222"/>
      <c r="K33" s="235"/>
    </row>
    <row r="34" spans="1:11">
      <c r="A34" s="404">
        <v>2.2000000000000002</v>
      </c>
      <c r="B34" s="405"/>
      <c r="C34" s="236" t="s">
        <v>606</v>
      </c>
      <c r="D34" s="215"/>
      <c r="E34" s="226">
        <v>8471.65</v>
      </c>
      <c r="F34" s="227">
        <v>10069.1</v>
      </c>
      <c r="G34" s="237"/>
      <c r="H34" s="223"/>
      <c r="I34" s="222"/>
    </row>
    <row r="35" spans="1:11">
      <c r="A35" s="381">
        <v>3</v>
      </c>
      <c r="B35" s="383"/>
      <c r="C35" s="238" t="s">
        <v>593</v>
      </c>
      <c r="D35" s="239"/>
      <c r="E35" s="240"/>
      <c r="F35" s="241"/>
      <c r="G35" s="222"/>
      <c r="H35" s="223"/>
      <c r="I35" s="222"/>
    </row>
    <row r="36" spans="1:11">
      <c r="A36" s="242"/>
      <c r="B36" s="243"/>
      <c r="C36" s="244" t="s">
        <v>592</v>
      </c>
      <c r="D36" s="245"/>
      <c r="E36" s="246">
        <f>E33-E29</f>
        <v>-7987249770</v>
      </c>
      <c r="F36" s="247">
        <v>922245074</v>
      </c>
      <c r="G36" s="248"/>
      <c r="H36" s="223"/>
      <c r="I36" s="222"/>
    </row>
    <row r="37" spans="1:11">
      <c r="A37" s="400">
        <v>3.1</v>
      </c>
      <c r="B37" s="401"/>
      <c r="C37" s="249" t="s">
        <v>551</v>
      </c>
      <c r="D37" s="250"/>
      <c r="E37" s="240"/>
      <c r="F37" s="241"/>
      <c r="H37" s="223"/>
      <c r="I37" s="222"/>
    </row>
    <row r="38" spans="1:11">
      <c r="A38" s="251"/>
      <c r="B38" s="252"/>
      <c r="C38" s="244" t="s">
        <v>552</v>
      </c>
      <c r="D38" s="253"/>
      <c r="E38" s="246">
        <f>E36</f>
        <v>-7987249770</v>
      </c>
      <c r="F38" s="247">
        <v>922245074</v>
      </c>
      <c r="G38" s="234"/>
      <c r="H38" s="223"/>
      <c r="I38" s="222"/>
    </row>
    <row r="39" spans="1:11">
      <c r="A39" s="390">
        <v>3.2</v>
      </c>
      <c r="B39" s="391"/>
      <c r="C39" s="249" t="s">
        <v>553</v>
      </c>
      <c r="D39" s="250"/>
      <c r="E39" s="254"/>
      <c r="F39" s="255"/>
      <c r="H39" s="223"/>
      <c r="I39" s="222"/>
    </row>
    <row r="40" spans="1:11">
      <c r="A40" s="251"/>
      <c r="B40" s="256"/>
      <c r="C40" s="257" t="s">
        <v>554</v>
      </c>
      <c r="D40" s="253"/>
      <c r="E40" s="246"/>
      <c r="F40" s="247"/>
      <c r="H40" s="223"/>
      <c r="I40" s="222"/>
    </row>
    <row r="41" spans="1:11">
      <c r="A41" s="381">
        <v>4</v>
      </c>
      <c r="B41" s="382"/>
      <c r="C41" s="258" t="s">
        <v>584</v>
      </c>
      <c r="D41" s="259"/>
      <c r="E41" s="260"/>
      <c r="F41" s="261"/>
      <c r="H41" s="223"/>
      <c r="I41" s="222"/>
    </row>
    <row r="42" spans="1:11">
      <c r="A42" s="251"/>
      <c r="B42" s="252"/>
      <c r="C42" s="257" t="s">
        <v>585</v>
      </c>
      <c r="D42" s="253"/>
      <c r="E42" s="262">
        <f>E34-E30</f>
        <v>-1597.4500000000007</v>
      </c>
      <c r="F42" s="263">
        <v>184.45000000000073</v>
      </c>
      <c r="G42" s="264"/>
      <c r="H42" s="223"/>
      <c r="I42" s="222"/>
    </row>
    <row r="43" spans="1:11">
      <c r="A43" s="381">
        <v>5</v>
      </c>
      <c r="B43" s="382"/>
      <c r="C43" s="265" t="s">
        <v>555</v>
      </c>
      <c r="D43" s="266"/>
      <c r="E43" s="267"/>
      <c r="F43" s="268"/>
      <c r="H43" s="223"/>
      <c r="I43" s="222"/>
    </row>
    <row r="44" spans="1:11">
      <c r="A44" s="242"/>
      <c r="B44" s="243"/>
      <c r="C44" s="269" t="s">
        <v>556</v>
      </c>
      <c r="D44" s="270"/>
      <c r="E44" s="271"/>
      <c r="F44" s="272"/>
      <c r="H44" s="223"/>
      <c r="I44" s="222"/>
    </row>
    <row r="45" spans="1:11">
      <c r="A45" s="388">
        <v>5.0999999999999996</v>
      </c>
      <c r="B45" s="389"/>
      <c r="C45" s="273" t="s">
        <v>607</v>
      </c>
      <c r="D45" s="219"/>
      <c r="E45" s="274">
        <v>50345527229</v>
      </c>
      <c r="F45" s="275">
        <v>50345527229</v>
      </c>
      <c r="G45" s="223"/>
      <c r="H45" s="223"/>
      <c r="I45" s="222"/>
    </row>
    <row r="46" spans="1:11">
      <c r="A46" s="388">
        <v>5.2</v>
      </c>
      <c r="B46" s="389"/>
      <c r="C46" s="276" t="s">
        <v>608</v>
      </c>
      <c r="D46" s="215"/>
      <c r="E46" s="274">
        <v>42358277459</v>
      </c>
      <c r="F46" s="275">
        <v>42748386729</v>
      </c>
      <c r="G46" s="277"/>
      <c r="H46" s="223"/>
      <c r="I46" s="222"/>
    </row>
    <row r="47" spans="1:11">
      <c r="A47" s="402" t="s">
        <v>596</v>
      </c>
      <c r="B47" s="403"/>
      <c r="C47" s="278" t="s">
        <v>557</v>
      </c>
      <c r="D47" s="278"/>
      <c r="E47" s="279"/>
      <c r="F47" s="280"/>
      <c r="G47" s="222"/>
      <c r="H47" s="223"/>
      <c r="I47" s="222"/>
    </row>
    <row r="48" spans="1:11" ht="20.25">
      <c r="A48" s="281"/>
      <c r="B48" s="282"/>
      <c r="C48" s="283" t="s">
        <v>558</v>
      </c>
      <c r="D48" s="284"/>
      <c r="E48" s="285"/>
      <c r="F48" s="286"/>
      <c r="G48" s="287"/>
      <c r="H48" s="223"/>
      <c r="I48" s="222"/>
    </row>
    <row r="49" spans="1:9">
      <c r="A49" s="381">
        <v>1</v>
      </c>
      <c r="B49" s="383"/>
      <c r="C49" s="207" t="s">
        <v>559</v>
      </c>
      <c r="D49" s="288"/>
      <c r="E49" s="289">
        <f>F51</f>
        <v>5300</v>
      </c>
      <c r="F49" s="290">
        <v>5690</v>
      </c>
      <c r="G49" s="234"/>
      <c r="H49" s="223"/>
      <c r="I49" s="222"/>
    </row>
    <row r="50" spans="1:9">
      <c r="A50" s="251"/>
      <c r="B50" s="252"/>
      <c r="C50" s="214" t="s">
        <v>560</v>
      </c>
      <c r="D50" s="215"/>
      <c r="E50" s="216"/>
      <c r="F50" s="291"/>
      <c r="H50" s="223"/>
      <c r="I50" s="222"/>
    </row>
    <row r="51" spans="1:9">
      <c r="A51" s="381">
        <v>2</v>
      </c>
      <c r="B51" s="382"/>
      <c r="C51" s="292" t="s">
        <v>561</v>
      </c>
      <c r="D51" s="293"/>
      <c r="E51" s="289">
        <v>5000</v>
      </c>
      <c r="F51" s="294">
        <v>5300</v>
      </c>
      <c r="G51" s="234"/>
      <c r="H51" s="223"/>
      <c r="I51" s="222"/>
    </row>
    <row r="52" spans="1:9">
      <c r="A52" s="251"/>
      <c r="B52" s="252"/>
      <c r="C52" s="214" t="s">
        <v>562</v>
      </c>
      <c r="D52" s="215"/>
      <c r="E52" s="216"/>
      <c r="F52" s="291"/>
      <c r="H52" s="223"/>
      <c r="I52" s="222"/>
    </row>
    <row r="53" spans="1:9">
      <c r="A53" s="386">
        <v>3</v>
      </c>
      <c r="B53" s="387"/>
      <c r="C53" s="238" t="s">
        <v>563</v>
      </c>
      <c r="D53" s="250"/>
      <c r="E53" s="295">
        <f>(E51-E49)/E49</f>
        <v>-5.6603773584905662E-2</v>
      </c>
      <c r="F53" s="296">
        <v>-6.8541300527240778E-2</v>
      </c>
      <c r="G53" s="222"/>
      <c r="H53" s="223"/>
      <c r="I53" s="222"/>
    </row>
    <row r="54" spans="1:9">
      <c r="A54" s="251"/>
      <c r="B54" s="252"/>
      <c r="C54" s="244" t="s">
        <v>564</v>
      </c>
      <c r="D54" s="253"/>
      <c r="E54" s="216"/>
      <c r="F54" s="291"/>
      <c r="G54" s="297"/>
      <c r="H54" s="223"/>
      <c r="I54" s="222"/>
    </row>
    <row r="55" spans="1:9">
      <c r="A55" s="386">
        <v>4</v>
      </c>
      <c r="B55" s="387"/>
      <c r="C55" s="396" t="s">
        <v>609</v>
      </c>
      <c r="D55" s="397"/>
      <c r="E55" s="298"/>
      <c r="F55" s="299"/>
      <c r="H55" s="223"/>
      <c r="I55" s="222"/>
    </row>
    <row r="56" spans="1:9">
      <c r="A56" s="300"/>
      <c r="B56" s="301"/>
      <c r="C56" s="398"/>
      <c r="D56" s="399"/>
      <c r="E56" s="216"/>
      <c r="F56" s="291"/>
      <c r="H56" s="223"/>
      <c r="I56" s="222"/>
    </row>
    <row r="57" spans="1:9">
      <c r="A57" s="388">
        <v>4.0999999999999996</v>
      </c>
      <c r="B57" s="389"/>
      <c r="C57" s="302" t="s">
        <v>610</v>
      </c>
      <c r="D57" s="303"/>
      <c r="E57" s="262">
        <f>E51-E34</f>
        <v>-3471.6499999999996</v>
      </c>
      <c r="F57" s="263">
        <v>-4769.1000000000004</v>
      </c>
      <c r="G57" s="222"/>
      <c r="H57" s="223"/>
      <c r="I57" s="222"/>
    </row>
    <row r="58" spans="1:9">
      <c r="A58" s="390">
        <v>4.2</v>
      </c>
      <c r="B58" s="391"/>
      <c r="C58" s="249" t="s">
        <v>565</v>
      </c>
      <c r="D58" s="250"/>
      <c r="E58" s="304"/>
      <c r="F58" s="305"/>
      <c r="H58" s="223"/>
      <c r="I58" s="222"/>
    </row>
    <row r="59" spans="1:9">
      <c r="A59" s="300"/>
      <c r="B59" s="301"/>
      <c r="C59" s="269" t="s">
        <v>566</v>
      </c>
      <c r="D59" s="306"/>
      <c r="E59" s="307">
        <f>E57/E34</f>
        <v>-0.4097962026287677</v>
      </c>
      <c r="F59" s="308">
        <v>-0.47363716717482202</v>
      </c>
      <c r="G59" s="297"/>
      <c r="H59" s="223"/>
      <c r="I59" s="222"/>
    </row>
    <row r="60" spans="1:9">
      <c r="A60" s="386">
        <v>5</v>
      </c>
      <c r="B60" s="387"/>
      <c r="C60" s="309" t="s">
        <v>567</v>
      </c>
      <c r="D60" s="310"/>
      <c r="E60" s="311"/>
      <c r="F60" s="312"/>
      <c r="H60" s="223"/>
      <c r="I60" s="222"/>
    </row>
    <row r="61" spans="1:9">
      <c r="A61" s="300"/>
      <c r="B61" s="301"/>
      <c r="C61" s="313" t="s">
        <v>568</v>
      </c>
      <c r="D61" s="306"/>
      <c r="E61" s="314"/>
      <c r="F61" s="315"/>
      <c r="H61" s="223"/>
      <c r="I61" s="222"/>
    </row>
    <row r="62" spans="1:9">
      <c r="A62" s="388">
        <v>5.0999999999999996</v>
      </c>
      <c r="B62" s="389"/>
      <c r="C62" s="273" t="s">
        <v>611</v>
      </c>
      <c r="D62" s="316"/>
      <c r="E62" s="274">
        <v>7490</v>
      </c>
      <c r="F62" s="275">
        <v>7490</v>
      </c>
      <c r="G62" s="234"/>
      <c r="H62" s="223"/>
      <c r="I62" s="222"/>
    </row>
    <row r="63" spans="1:9" ht="20.25" thickBot="1">
      <c r="A63" s="392">
        <v>5.2</v>
      </c>
      <c r="B63" s="393"/>
      <c r="C63" s="317" t="s">
        <v>612</v>
      </c>
      <c r="D63" s="318"/>
      <c r="E63" s="319">
        <v>4790</v>
      </c>
      <c r="F63" s="320">
        <v>4790</v>
      </c>
      <c r="G63" s="234"/>
      <c r="H63" s="223"/>
      <c r="I63" s="222"/>
    </row>
    <row r="64" spans="1:9" ht="6" customHeight="1">
      <c r="A64" s="321"/>
      <c r="B64" s="321"/>
      <c r="C64" s="322"/>
      <c r="D64" s="322"/>
      <c r="E64" s="323"/>
      <c r="F64" s="324"/>
      <c r="G64" s="234"/>
      <c r="H64" s="223"/>
      <c r="I64" s="222"/>
    </row>
    <row r="65" spans="1:6" ht="41.25" customHeight="1">
      <c r="A65" s="325" t="s">
        <v>569</v>
      </c>
      <c r="B65" s="325"/>
      <c r="C65" s="394" t="s">
        <v>613</v>
      </c>
      <c r="D65" s="394"/>
      <c r="E65" s="394"/>
      <c r="F65" s="394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6"/>
      <c r="B67" s="326"/>
      <c r="C67" s="326"/>
      <c r="D67" s="326"/>
      <c r="E67" s="327"/>
      <c r="F67" s="328"/>
    </row>
    <row r="68" spans="1:6">
      <c r="B68" s="186" t="s">
        <v>601</v>
      </c>
      <c r="D68" s="329"/>
      <c r="E68" s="385" t="s">
        <v>602</v>
      </c>
      <c r="F68" s="385"/>
    </row>
    <row r="69" spans="1:6">
      <c r="B69" s="330" t="s">
        <v>615</v>
      </c>
      <c r="D69" s="329"/>
      <c r="E69" s="384" t="s">
        <v>571</v>
      </c>
      <c r="F69" s="385"/>
    </row>
    <row r="70" spans="1:6" ht="14.25" customHeight="1">
      <c r="C70" s="331"/>
      <c r="D70" s="331"/>
      <c r="E70" s="332"/>
      <c r="F70" s="173"/>
    </row>
    <row r="71" spans="1:6" ht="14.25" customHeight="1">
      <c r="A71" s="333"/>
      <c r="B71" s="333"/>
    </row>
    <row r="72" spans="1:6" ht="14.25" customHeight="1">
      <c r="A72" s="333"/>
      <c r="B72" s="333"/>
    </row>
    <row r="73" spans="1:6" ht="14.25" customHeight="1">
      <c r="A73" s="333"/>
      <c r="B73" s="333"/>
    </row>
    <row r="74" spans="1:6" ht="14.25" customHeight="1">
      <c r="A74" s="333"/>
      <c r="B74" s="333"/>
    </row>
    <row r="75" spans="1:6" ht="14.25" customHeight="1">
      <c r="A75" s="333"/>
      <c r="B75" s="333"/>
      <c r="C75" s="334"/>
      <c r="E75" s="174"/>
      <c r="F75" s="170"/>
    </row>
    <row r="76" spans="1:6" ht="14.25" customHeight="1">
      <c r="A76" s="335"/>
      <c r="B76" s="335"/>
      <c r="C76" s="336"/>
      <c r="D76" s="172"/>
      <c r="E76" s="171"/>
      <c r="F76" s="172"/>
    </row>
    <row r="77" spans="1:6">
      <c r="A77" s="335"/>
      <c r="B77" s="335"/>
      <c r="C77" s="335"/>
      <c r="D77" s="335"/>
    </row>
    <row r="78" spans="1:6">
      <c r="A78" s="337"/>
      <c r="B78" s="337"/>
      <c r="C78" s="337"/>
      <c r="D78" s="337"/>
    </row>
    <row r="79" spans="1:6">
      <c r="A79" s="338"/>
      <c r="B79" s="338"/>
      <c r="C79" s="337"/>
      <c r="D79" s="337"/>
    </row>
    <row r="80" spans="1:6">
      <c r="A80" s="339"/>
      <c r="B80" s="340" t="s">
        <v>598</v>
      </c>
      <c r="C80" s="341"/>
      <c r="E80" s="342" t="s">
        <v>597</v>
      </c>
      <c r="F80" s="340"/>
    </row>
    <row r="81" spans="2:5">
      <c r="B81" s="161" t="s">
        <v>537</v>
      </c>
      <c r="E81" s="177" t="s">
        <v>577</v>
      </c>
    </row>
    <row r="82" spans="2:5" ht="16.5" customHeight="1">
      <c r="B82" s="339"/>
    </row>
    <row r="83" spans="2:5">
      <c r="E83" s="176"/>
    </row>
    <row r="84" spans="2:5" ht="6.6" customHeight="1"/>
    <row r="85" spans="2:5">
      <c r="B85" s="339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5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rngtDAaQjbRLcH6jDSWqzLbqzTmm4XxdYbU2+C5KPOk=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BoHILVpg8jjXS6BysAO6taSAkS0HiWo9N5bGNe2LBeE=</DigestValue>
    </Reference>
  </SignedInfo>
  <SignatureValue>Zhh2phLAvxE7Sfwp48ninNXKK4RREpadzYPj034s0MH5xSAzMPs13DtymIiOaMrZhH6tSTKZnazw
fdk2r2WMLkyzcS0iHYnI6NRW4C+vcsJ74KpwQkeMMD0ecj1zJBqhYd+1FWmLs2AZJjB6ZLNdnxDl
ts9k1aPmxsaVAwEQKLF6dBJj0JZLJHz6oINSjoHDSzUaYhMKVIO8cKSvkLR2arK99psHwvDsi/AU
sW5Vx9LLdIeerSOAqFiLL7vZe6yWq9oYPta3y6Usqoncgeg0Qe/Np1COopwfCtg2X25z3kSwxv+/
t2wp1HFoESnGjCpti9H9N1d0/mf8ZBd5jsI0iQ==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B8pUeYTrPAulSoAC4vZ493uq3kcTIrVsvgbH54ENzQs=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f/NOmLxkUJSEdSM9UowuIIOPgWPSW1+DS+qgIBHzy3Q=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cQb/navtmuVBEHTBGtw/VTMcsLWOm1itoyZaveP49Eo=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2025-04-09T09:19:39Z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2025-04-09T09:19:39Z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mR8aN+iIjYl05oHnvlKPFBsQn/4Tc2ms9if9jL34eNw=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o+EaxcPzbveNTZbWCgj5COg6DKxBKAP/R5m5oGtMcRc=</DigestValue>
    </Reference>
  </SignedInfo>
  <SignatureValue>mSLsT5wydvzmIob9jFAfo+nxRQ40sDdq7BY68itlSnVTOXc7VXUPqNvdGri3fwGHDD7WT5ruveIE
R8BqUCD4A5jXj3nel7XCOX8OCzTfYLhXAhmkeWdXk88mjzn+9fUIVRS8axuGaygTrx3uGPSf+71J
dkYRJpxYYkMaQYr2RSUu3wAY3Nque5fMfFcAL/ZR7GmzGJTszl921X8M52lKzkQzBupsTQBDHo+t
l7kwwwfDo1VLMgemhVs9kShB6/liOz//bbDgn92hjfRiFrymNM6V4GEspq6oynH0sroPJQ/K+gX/
H/Q3gWbagDmwmseR639CW/oZg0MjlWTmako63g==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B8pUeYTrPAulSoAC4vZ493uq3kcTIrVsvgbH54ENzQs=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4i/moAHyIapUqV8/RFTApOm7FunXCwNKvyp5WNKPkkk=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2ph9vUTlq9CKZ4Q9wZf9ydgW6Tdp6bJdAXjKQB7JZlg=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VCZ/lxny2ICVHaa8uXPTBah3TPYra3u9njOBMRfjihs=</DigestValue>
      </Reference>
      <Reference URI="/xl/styles.xml?ContentType=application/vnd.openxmlformats-officedocument.spreadsheetml.styles+xml">
        <DigestMethod Algorithm="http://www.w3.org/2001/04/xmlenc#sha256"/>
        <DigestValue>Cwm2SoHaDCZA8vrItHI7SqvxsdNSlnfe8i4Mi5scMwg=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f/NOmLxkUJSEdSM9UowuIIOPgWPSW1+DS+qgIBHzy3Q=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Y7G1/luxweEZ0PxudFvH7akqbjSJqdVyjyFWG071tNU=</DigestValue>
      </Reference>
      <Reference URI="/xl/worksheets/sheet3.xml?ContentType=application/vnd.openxmlformats-officedocument.spreadsheetml.worksheet+xml">
        <DigestMethod Algorithm="http://www.w3.org/2001/04/xmlenc#sha256"/>
        <DigestValue>ZLJsEkgOVTyl2kIM4GfE8Il2yNVN6WTzuz1EgY38N/o=</DigestValue>
      </Reference>
      <Reference URI="/xl/worksheets/sheet4.xml?ContentType=application/vnd.openxmlformats-officedocument.spreadsheetml.worksheet+xml">
        <DigestMethod Algorithm="http://www.w3.org/2001/04/xmlenc#sha256"/>
        <DigestValue>ovFtvUzO4KerXkjm0maz+/yg6PgXLslZRjf1kXeKcdI=</DigestValue>
      </Reference>
      <Reference URI="/xl/worksheets/sheet5.xml?ContentType=application/vnd.openxmlformats-officedocument.spreadsheetml.worksheet+xml">
        <DigestMethod Algorithm="http://www.w3.org/2001/04/xmlenc#sha256"/>
        <DigestValue>ppHPD74yZARZDFxBAeHXQogkfWGcSGbigfWYyguWX68=</DigestValue>
      </Reference>
      <Reference URI="/xl/worksheets/sheet6.xml?ContentType=application/vnd.openxmlformats-officedocument.spreadsheetml.worksheet+xml">
        <DigestMethod Algorithm="http://www.w3.org/2001/04/xmlenc#sha256"/>
        <DigestValue>cQb/navtmuVBEHTBGtw/VTMcsLWOm1itoyZaveP49Eo=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2025-04-09T10:38:21Z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2025-04-09T10:38:21Z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2025-04-02T03:26:20Z</cp:lastPrinted>
  <dcterms:created xsi:type="dcterms:W3CDTF">2014-09-25T08:23:57Z</dcterms:created>
  <dcterms:modified xsi:type="dcterms:W3CDTF">2025-04-09T02:00:34Z</dcterms:modified>
</cp:coreProperties>
</file>