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RES\"/>
    </mc:Choice>
  </mc:AlternateContent>
  <bookViews>
    <workbookView xWindow="0" yWindow="0" windowWidth="24000" windowHeight="70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G37" i="27" l="1"/>
  <c r="G39" i="27" s="1"/>
  <c r="G25" i="27" l="1"/>
  <c r="G45" i="27" l="1"/>
  <c r="F30" i="27" l="1"/>
  <c r="F37" i="27" s="1"/>
  <c r="H19" i="27" l="1"/>
  <c r="E18" i="27" s="1"/>
  <c r="F31" i="27" l="1"/>
  <c r="F52" i="27" l="1"/>
  <c r="F39" i="27" l="1"/>
  <c r="F53" i="27"/>
  <c r="F45" i="27" l="1"/>
  <c r="F25" i="27" l="1"/>
  <c r="E20" i="27" s="1"/>
  <c r="E19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comments1.xml><?xml version="1.0" encoding="utf-8"?>
<comments xmlns="http://schemas.openxmlformats.org/spreadsheetml/2006/main">
  <authors>
    <author/>
  </authors>
  <commentLis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<sst xmlns="http://schemas.openxmlformats.org/spreadsheetml/2006/main" count="1392" uniqueCount="599">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</sst>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(* #,##0_);_(* \(#,##0\);_(* &quot;-&quot;_);_(@_)"/>
    <numFmt numFmtId="170" formatCode="_(* #,##0.00_);_(* \(#,##0.00\);_(* &quot;-&quot;??_);_(@_)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9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41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41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43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70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70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70" fontId="5" fillId="22" borderId="19" xfId="87" applyFont="1" applyFill="1" applyBorder="1" applyProtection="1">
      <protection locked="0"/>
    </xf>
    <xf numFmtId="170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70" fontId="5" fillId="28" borderId="22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70" fontId="3" fillId="28" borderId="25" xfId="87" applyFont="1" applyFill="1" applyBorder="1" applyAlignment="1" applyProtection="1">
      <alignment vertical="center"/>
      <protection locked="0"/>
    </xf>
    <xf numFmtId="170" fontId="3" fillId="28" borderId="26" xfId="87" applyFont="1" applyFill="1" applyBorder="1" applyAlignment="1" applyProtection="1">
      <alignment vertical="center"/>
      <protection locked="0"/>
    </xf>
    <xf numFmtId="170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70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70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70" fontId="55" fillId="0" borderId="0" xfId="64" applyFont="1"/>
    <xf numFmtId="0" fontId="55" fillId="0" borderId="0" xfId="0" applyFont="1" applyAlignment="1">
      <alignment vertical="center"/>
    </xf>
    <xf numFmtId="170" fontId="55" fillId="0" borderId="0" xfId="64" applyFont="1" applyAlignment="1">
      <alignment vertical="center"/>
    </xf>
    <xf numFmtId="170" fontId="55" fillId="0" borderId="0" xfId="64" applyFont="1" applyAlignment="1" applyProtection="1">
      <alignment vertical="center"/>
      <protection locked="0"/>
    </xf>
    <xf numFmtId="170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70" fontId="55" fillId="30" borderId="0" xfId="64" applyFont="1" applyFill="1" applyAlignment="1">
      <alignment vertical="center"/>
    </xf>
    <xf numFmtId="170" fontId="55" fillId="30" borderId="0" xfId="0" applyNumberFormat="1" applyFont="1" applyFill="1" applyAlignment="1">
      <alignment vertical="center"/>
    </xf>
    <xf numFmtId="170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70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70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70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70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70" fontId="3" fillId="0" borderId="16" xfId="88" applyFont="1" applyFill="1" applyBorder="1" applyAlignment="1" applyProtection="1">
      <alignment horizontal="center" vertical="center"/>
      <protection locked="0"/>
    </xf>
    <xf numFmtId="170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70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70" fontId="50" fillId="0" borderId="0" xfId="64" applyFont="1" applyAlignment="1"/>
    <xf numFmtId="170" fontId="63" fillId="0" borderId="0" xfId="64" applyFont="1"/>
    <xf numFmtId="170" fontId="64" fillId="0" borderId="0" xfId="64" applyFont="1" applyAlignment="1"/>
    <xf numFmtId="170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70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170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8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2" fontId="11" fillId="0" borderId="19" xfId="64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68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43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0" fontId="11" fillId="0" borderId="19" xfId="64" applyFont="1" applyFill="1" applyBorder="1" applyAlignment="1">
      <alignment horizontal="right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0" fontId="82" fillId="29" borderId="2" xfId="695" applyNumberFormat="1" applyFont="1" applyFill="1" applyBorder="1" applyAlignment="1">
      <alignment vertical="center"/>
    </xf>
    <xf numFmtId="168" fontId="172" fillId="29" borderId="0" xfId="460" applyFont="1" applyFill="1" applyAlignment="1">
      <alignment vertical="center"/>
    </xf>
    <xf numFmtId="0" fontId="82" fillId="0" borderId="0" xfId="459" applyFont="1"/>
    <xf numFmtId="0" fontId="86" fillId="0" borderId="0" xfId="459" applyFont="1"/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68" fontId="11" fillId="0" borderId="58" xfId="499" applyFont="1" applyBorder="1" applyAlignment="1">
      <alignment horizontal="right"/>
    </xf>
    <xf numFmtId="2" fontId="11" fillId="0" borderId="51" xfId="65" applyNumberFormat="1" applyFont="1" applyFill="1" applyBorder="1" applyAlignment="1"/>
    <xf numFmtId="2" fontId="11" fillId="0" borderId="19" xfId="65" applyNumberFormat="1" applyFont="1" applyFill="1" applyBorder="1" applyAlignme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70" fontId="55" fillId="0" borderId="0" xfId="64" applyFont="1" applyAlignment="1">
      <alignment horizontal="center" vertical="center"/>
    </xf>
    <xf numFmtId="170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70" fontId="55" fillId="38" borderId="0" xfId="69" applyFont="1" applyFill="1" applyAlignment="1" applyProtection="1">
      <alignment horizontal="center"/>
      <protection locked="0"/>
    </xf>
    <xf numFmtId="170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70" fontId="3" fillId="22" borderId="32" xfId="87" applyFont="1" applyFill="1" applyBorder="1" applyAlignment="1" applyProtection="1">
      <alignment horizontal="center"/>
      <protection locked="0"/>
    </xf>
    <xf numFmtId="170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B34" zoomScale="77" zoomScaleNormal="77" zoomScaleSheetLayoutView="77" workbookViewId="0">
      <selection activeCell="E59" sqref="E59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21.42578125" style="167" customWidth="1"/>
    <col min="9" max="9" width="9.140625" style="167"/>
    <col min="10" max="10" width="14.85546875" style="167" bestFit="1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60" t="s">
        <v>561</v>
      </c>
      <c r="C1" s="360"/>
      <c r="D1" s="360"/>
      <c r="E1" s="360"/>
      <c r="F1" s="360"/>
      <c r="G1" s="360"/>
    </row>
    <row r="2" spans="2:7" ht="15.75" customHeight="1">
      <c r="B2" s="357" t="s">
        <v>562</v>
      </c>
      <c r="C2" s="357"/>
      <c r="D2" s="357"/>
      <c r="E2" s="357"/>
      <c r="F2" s="357"/>
      <c r="G2" s="357"/>
    </row>
    <row r="3" spans="2:7" ht="19.5" customHeight="1">
      <c r="B3" s="358" t="s">
        <v>582</v>
      </c>
      <c r="C3" s="358"/>
      <c r="D3" s="358"/>
      <c r="E3" s="358"/>
      <c r="F3" s="358"/>
      <c r="G3" s="358"/>
    </row>
    <row r="4" spans="2:7" ht="18" customHeight="1">
      <c r="B4" s="359" t="s">
        <v>563</v>
      </c>
      <c r="C4" s="359"/>
      <c r="D4" s="359"/>
      <c r="E4" s="359"/>
      <c r="F4" s="359"/>
      <c r="G4" s="359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60" t="s">
        <v>564</v>
      </c>
      <c r="C6" s="360"/>
      <c r="D6" s="360"/>
      <c r="E6" s="360"/>
      <c r="F6" s="360"/>
      <c r="G6" s="360"/>
    </row>
    <row r="7" spans="2:7" ht="15.75" customHeight="1">
      <c r="B7" s="360" t="s">
        <v>565</v>
      </c>
      <c r="C7" s="360"/>
      <c r="D7" s="360"/>
      <c r="E7" s="360"/>
      <c r="F7" s="360"/>
      <c r="G7" s="360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3" t="s">
        <v>570</v>
      </c>
      <c r="C18" s="373"/>
      <c r="D18" s="373"/>
      <c r="E18" s="161" t="str">
        <f>"Từ ngày "&amp;TEXT(H18,"dd/mm/yyyy")&amp;" đến "&amp;TEXT(H19,"dd/mm/yyyy")</f>
        <v>Từ ngày 28/10/2024 đến 03/11/2024</v>
      </c>
      <c r="H18" s="175">
        <v>45593</v>
      </c>
    </row>
    <row r="19" spans="2:12" ht="15.75" customHeight="1">
      <c r="B19" s="176"/>
      <c r="C19" s="177" t="s">
        <v>571</v>
      </c>
      <c r="D19" s="176"/>
      <c r="E19" s="162" t="str">
        <f>"From "&amp;TEXT(H18,"dd/mm/yyyy")&amp;" to "&amp;TEXT(H19,"dd/mm/yyyy")</f>
        <v>From 28/10/2024 to 03/11/2024</v>
      </c>
      <c r="H19" s="175">
        <f>H18+6</f>
        <v>45599</v>
      </c>
    </row>
    <row r="20" spans="2:12" ht="15.75" customHeight="1">
      <c r="B20" s="178">
        <v>5</v>
      </c>
      <c r="C20" s="178" t="s">
        <v>580</v>
      </c>
      <c r="D20" s="178"/>
      <c r="E20" s="179">
        <f>F25+1</f>
        <v>45600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9">
        <f>E20</f>
        <v>45600</v>
      </c>
      <c r="F21" s="339"/>
      <c r="G21" s="339"/>
      <c r="H21" s="339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8" t="s">
        <v>531</v>
      </c>
      <c r="C23" s="349"/>
      <c r="D23" s="348" t="s">
        <v>541</v>
      </c>
      <c r="E23" s="349"/>
      <c r="F23" s="263" t="s">
        <v>542</v>
      </c>
      <c r="G23" s="263" t="s">
        <v>542</v>
      </c>
    </row>
    <row r="24" spans="2:12" ht="15.75" customHeight="1">
      <c r="B24" s="350" t="s">
        <v>27</v>
      </c>
      <c r="C24" s="351"/>
      <c r="D24" s="352" t="s">
        <v>330</v>
      </c>
      <c r="E24" s="353"/>
      <c r="F24" s="182" t="s">
        <v>543</v>
      </c>
      <c r="G24" s="182" t="s">
        <v>543</v>
      </c>
    </row>
    <row r="25" spans="2:12" ht="15.75" customHeight="1">
      <c r="B25" s="264"/>
      <c r="C25" s="183"/>
      <c r="D25" s="184"/>
      <c r="E25" s="184"/>
      <c r="F25" s="185">
        <f>H19</f>
        <v>45599</v>
      </c>
      <c r="G25" s="265">
        <f>H18-1</f>
        <v>45592</v>
      </c>
      <c r="H25" s="186"/>
    </row>
    <row r="26" spans="2:12" ht="15.75" customHeight="1">
      <c r="B26" s="374" t="s">
        <v>572</v>
      </c>
      <c r="C26" s="375"/>
      <c r="D26" s="187" t="s">
        <v>544</v>
      </c>
      <c r="E26" s="187"/>
      <c r="F26" s="255"/>
      <c r="G26" s="254"/>
    </row>
    <row r="27" spans="2:12" ht="15.75" customHeight="1">
      <c r="B27" s="266"/>
      <c r="C27" s="188"/>
      <c r="D27" s="189" t="s">
        <v>545</v>
      </c>
      <c r="E27" s="190"/>
      <c r="F27" s="256"/>
      <c r="G27" s="253"/>
    </row>
    <row r="28" spans="2:12" ht="15.75" customHeight="1">
      <c r="B28" s="371">
        <v>1</v>
      </c>
      <c r="C28" s="372"/>
      <c r="D28" s="191" t="s">
        <v>546</v>
      </c>
      <c r="E28" s="192"/>
      <c r="F28" s="250"/>
      <c r="G28" s="267"/>
    </row>
    <row r="29" spans="2:12" ht="15.75" customHeight="1">
      <c r="B29" s="268"/>
      <c r="C29" s="193"/>
      <c r="D29" s="194" t="s">
        <v>547</v>
      </c>
      <c r="E29" s="195"/>
      <c r="F29" s="247"/>
      <c r="G29" s="247"/>
    </row>
    <row r="30" spans="2:12" ht="15.75" customHeight="1">
      <c r="B30" s="354">
        <v>1.1000000000000001</v>
      </c>
      <c r="C30" s="355"/>
      <c r="D30" s="196" t="s">
        <v>584</v>
      </c>
      <c r="E30" s="197"/>
      <c r="F30" s="249">
        <f>G34</f>
        <v>75419905688</v>
      </c>
      <c r="G30" s="269">
        <v>78047434436</v>
      </c>
      <c r="H30" s="198"/>
      <c r="J30" s="198"/>
      <c r="K30" s="198"/>
      <c r="L30" s="198"/>
    </row>
    <row r="31" spans="2:12" ht="15.75" customHeight="1">
      <c r="B31" s="346">
        <v>1.2</v>
      </c>
      <c r="C31" s="347"/>
      <c r="D31" s="199" t="s">
        <v>585</v>
      </c>
      <c r="E31" s="200"/>
      <c r="F31" s="258">
        <f>G35</f>
        <v>10112.030000000001</v>
      </c>
      <c r="G31" s="270">
        <v>10359.93</v>
      </c>
      <c r="H31" s="198"/>
      <c r="J31" s="198"/>
      <c r="K31" s="198"/>
      <c r="L31" s="198"/>
    </row>
    <row r="32" spans="2:12" ht="15.75" customHeight="1">
      <c r="B32" s="371">
        <v>2</v>
      </c>
      <c r="C32" s="372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1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4">
        <v>2.1</v>
      </c>
      <c r="C34" s="355"/>
      <c r="D34" s="196" t="s">
        <v>586</v>
      </c>
      <c r="E34" s="197"/>
      <c r="F34" s="238">
        <v>75374718753</v>
      </c>
      <c r="G34" s="269">
        <v>75419905688</v>
      </c>
      <c r="H34" s="198"/>
      <c r="J34" s="198"/>
      <c r="K34" s="198"/>
      <c r="L34" s="198"/>
    </row>
    <row r="35" spans="2:12" ht="15.75" customHeight="1">
      <c r="B35" s="346">
        <v>2.2000000000000002</v>
      </c>
      <c r="C35" s="347"/>
      <c r="D35" s="202" t="s">
        <v>587</v>
      </c>
      <c r="E35" s="195"/>
      <c r="F35" s="272">
        <v>10079.39</v>
      </c>
      <c r="G35" s="272">
        <v>10112.030000000001</v>
      </c>
      <c r="H35" s="198"/>
      <c r="J35" s="198"/>
      <c r="K35" s="198"/>
      <c r="L35" s="198"/>
    </row>
    <row r="36" spans="2:12" ht="15.75" customHeight="1">
      <c r="B36" s="361">
        <v>3</v>
      </c>
      <c r="C36" s="362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3"/>
      <c r="C37" s="205"/>
      <c r="D37" s="206" t="s">
        <v>576</v>
      </c>
      <c r="E37" s="207"/>
      <c r="F37" s="275">
        <f>F34-F30</f>
        <v>-45186935</v>
      </c>
      <c r="G37" s="275">
        <f>G34-G30</f>
        <v>-2627528748</v>
      </c>
      <c r="H37" s="198"/>
      <c r="J37" s="198"/>
      <c r="K37" s="198"/>
      <c r="L37" s="198"/>
    </row>
    <row r="38" spans="2:12" ht="15.75" customHeight="1">
      <c r="B38" s="363">
        <v>3.1</v>
      </c>
      <c r="C38" s="364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4"/>
      <c r="C39" s="210"/>
      <c r="D39" s="206" t="s">
        <v>551</v>
      </c>
      <c r="E39" s="211"/>
      <c r="F39" s="260">
        <f>F37-F41</f>
        <v>-244232398</v>
      </c>
      <c r="G39" s="275">
        <f>G37-G41</f>
        <v>-1848574544</v>
      </c>
      <c r="H39" s="198"/>
      <c r="J39" s="198"/>
      <c r="K39" s="198"/>
      <c r="L39" s="198"/>
    </row>
    <row r="40" spans="2:12" ht="15.75" customHeight="1">
      <c r="B40" s="344">
        <v>3.2</v>
      </c>
      <c r="C40" s="345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7"/>
      <c r="C41" s="298"/>
      <c r="D41" s="166" t="s">
        <v>578</v>
      </c>
      <c r="E41" s="211"/>
      <c r="F41" s="260">
        <v>199045463</v>
      </c>
      <c r="G41" s="275">
        <v>-778954204</v>
      </c>
      <c r="H41" s="198"/>
      <c r="J41" s="198"/>
      <c r="K41" s="198"/>
      <c r="L41" s="198"/>
    </row>
    <row r="42" spans="2:12" ht="15.75" customHeight="1">
      <c r="B42" s="344">
        <v>3.3</v>
      </c>
      <c r="C42" s="345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4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6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6"/>
      <c r="C45" s="216"/>
      <c r="D45" s="166" t="s">
        <v>577</v>
      </c>
      <c r="E45" s="211"/>
      <c r="F45" s="244">
        <f>F35/F31-1</f>
        <v>-3.2278385250045227E-3</v>
      </c>
      <c r="G45" s="244">
        <f>G35/G31-1</f>
        <v>-2.3928733109200517E-2</v>
      </c>
      <c r="H45" s="259"/>
      <c r="J45" s="198"/>
      <c r="K45" s="198"/>
      <c r="L45" s="198"/>
    </row>
    <row r="46" spans="2:12" ht="15.75" customHeight="1">
      <c r="B46" s="365">
        <v>5</v>
      </c>
      <c r="C46" s="366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3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69">
        <v>5.0999999999999996</v>
      </c>
      <c r="C48" s="370"/>
      <c r="D48" s="221" t="s">
        <v>588</v>
      </c>
      <c r="E48" s="197"/>
      <c r="F48" s="301">
        <v>11343.31</v>
      </c>
      <c r="G48" s="277">
        <v>11343.31</v>
      </c>
      <c r="H48" s="198"/>
      <c r="J48" s="198"/>
      <c r="K48" s="198"/>
      <c r="L48" s="198"/>
    </row>
    <row r="49" spans="2:12" ht="15.75" customHeight="1">
      <c r="B49" s="369">
        <v>5.2</v>
      </c>
      <c r="C49" s="370"/>
      <c r="D49" s="222" t="s">
        <v>589</v>
      </c>
      <c r="E49" s="223"/>
      <c r="F49" s="301">
        <v>9844.74</v>
      </c>
      <c r="G49" s="277">
        <v>9662.59</v>
      </c>
      <c r="H49" s="198"/>
      <c r="J49" s="198"/>
      <c r="K49" s="198"/>
      <c r="L49" s="198"/>
    </row>
    <row r="50" spans="2:12" ht="15.75" customHeight="1">
      <c r="B50" s="367">
        <v>6</v>
      </c>
      <c r="C50" s="368"/>
      <c r="D50" s="224" t="s">
        <v>574</v>
      </c>
      <c r="E50" s="225"/>
      <c r="F50" s="248"/>
      <c r="G50" s="278"/>
      <c r="H50" s="198"/>
      <c r="J50" s="198"/>
      <c r="K50" s="198"/>
      <c r="L50" s="198"/>
    </row>
    <row r="51" spans="2:12" ht="15.75" customHeight="1">
      <c r="B51" s="299">
        <v>6.1</v>
      </c>
      <c r="C51" s="300">
        <v>6.1</v>
      </c>
      <c r="D51" s="226" t="s">
        <v>590</v>
      </c>
      <c r="E51" s="227"/>
      <c r="F51" s="302">
        <v>0</v>
      </c>
      <c r="G51" s="303">
        <v>0</v>
      </c>
      <c r="H51" s="252"/>
      <c r="J51" s="198"/>
      <c r="K51" s="198"/>
      <c r="L51" s="198"/>
    </row>
    <row r="52" spans="2:12" ht="15.75" customHeight="1">
      <c r="B52" s="369">
        <v>6.2</v>
      </c>
      <c r="C52" s="370"/>
      <c r="D52" s="196" t="s">
        <v>591</v>
      </c>
      <c r="E52" s="221"/>
      <c r="F52" s="262">
        <f>F51*F35</f>
        <v>0</v>
      </c>
      <c r="G52" s="262">
        <v>0</v>
      </c>
      <c r="H52" s="251"/>
      <c r="J52" s="198"/>
      <c r="K52" s="198"/>
      <c r="L52" s="198"/>
    </row>
    <row r="53" spans="2:12" ht="15.75" customHeight="1">
      <c r="B53" s="299">
        <v>6.2</v>
      </c>
      <c r="C53" s="300">
        <v>6.3</v>
      </c>
      <c r="D53" s="221" t="s">
        <v>579</v>
      </c>
      <c r="E53" s="221"/>
      <c r="F53" s="279">
        <f>F52/F34</f>
        <v>0</v>
      </c>
      <c r="G53" s="279">
        <v>0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93" t="s">
        <v>556</v>
      </c>
      <c r="E55" s="293"/>
      <c r="F55" s="341" t="s">
        <v>557</v>
      </c>
      <c r="G55" s="341"/>
      <c r="J55" s="198"/>
    </row>
    <row r="56" spans="2:12">
      <c r="C56" s="230"/>
      <c r="D56" s="294" t="s">
        <v>592</v>
      </c>
      <c r="E56" s="293"/>
      <c r="F56" s="340" t="s">
        <v>558</v>
      </c>
      <c r="G56" s="341"/>
      <c r="J56" s="198"/>
    </row>
    <row r="57" spans="2:12">
      <c r="C57" s="230"/>
      <c r="D57" s="294"/>
      <c r="E57" s="293"/>
      <c r="F57" s="292"/>
      <c r="G57" s="293"/>
      <c r="J57" s="198"/>
    </row>
    <row r="58" spans="2:12">
      <c r="C58" s="230"/>
      <c r="D58" s="294"/>
      <c r="E58" s="293"/>
      <c r="F58" s="292"/>
      <c r="G58" s="293"/>
      <c r="J58" s="198"/>
    </row>
    <row r="59" spans="2:12">
      <c r="C59" s="230"/>
      <c r="D59" s="294"/>
      <c r="E59" s="293"/>
      <c r="F59" s="292"/>
      <c r="G59" s="293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80" customFormat="1" ht="16.5">
      <c r="B65" s="281" t="s">
        <v>595</v>
      </c>
      <c r="C65" s="285"/>
      <c r="D65" s="285"/>
      <c r="E65" s="285"/>
      <c r="F65" s="356" t="s">
        <v>596</v>
      </c>
      <c r="G65" s="356"/>
      <c r="H65" s="282"/>
    </row>
    <row r="66" spans="2:8" s="280" customFormat="1" ht="20.25" customHeight="1">
      <c r="B66" s="283" t="s">
        <v>598</v>
      </c>
      <c r="C66" s="286"/>
      <c r="D66" s="286"/>
      <c r="E66" s="286"/>
      <c r="F66" s="287"/>
      <c r="G66" s="288"/>
      <c r="H66" s="282"/>
    </row>
    <row r="67" spans="2:8" s="280" customFormat="1" ht="15.75" customHeight="1">
      <c r="B67" s="284" t="s">
        <v>597</v>
      </c>
      <c r="C67" s="289"/>
      <c r="D67" s="289"/>
      <c r="E67" s="289"/>
      <c r="F67" s="290"/>
      <c r="G67" s="291"/>
      <c r="H67" s="282"/>
    </row>
    <row r="68" spans="2:8" ht="14.25" customHeight="1">
      <c r="B68" s="232"/>
      <c r="C68" s="232"/>
    </row>
    <row r="69" spans="2:8" ht="14.25" customHeight="1">
      <c r="B69" s="232"/>
      <c r="C69" s="232"/>
      <c r="D69" s="294"/>
      <c r="F69" s="342"/>
      <c r="G69" s="342"/>
    </row>
    <row r="70" spans="2:8" ht="14.25" customHeight="1">
      <c r="B70" s="233"/>
      <c r="C70" s="233"/>
      <c r="D70" s="295"/>
      <c r="E70" s="172"/>
      <c r="F70" s="343"/>
      <c r="G70" s="343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JpHXGJlKh86iaaQb1NRh1OjWNpA=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NStr4qv97myT2PHCcmhlmz7yiFY=</DigestValue>
    </Reference>
  </SignedInfo>
  <SignatureValue>qf+d5RI54IbJJ+FFYGc8cU4+FlndFVblamYM+dL48YZyErDhoU+JXaSEH/zII6e3GyRPsDeSeByE
gvS4CY2U3N67Aa7p8Knb/7pGgMUWftjXsVWG0Nk/dKhS22NFG5ohJ89Mb230IqGP1d+ta8cExdT6
S9X4lCgbUUadp9MxaMfHdmVgUPrPHxhjaD22xzGUs+lCCdgQsTgRfRXZHYeC/mRfRI27uqc6qEV0
MDGL1bwRZU0oX1+fc2Bq53hRoS1yVGgV2wFWyFxKEB/eRuHQpwDRr6eLKrmeMiWk5KZJ8SkTedve
UjwkWIS2iSuPp38PkKFkl2Sitd/VBHYbCDM48A==</SignatureValue>
  <KeyInfo>
    <X509Data>
      <X509Certificate>MIIFkDCCBHigAwIBAgIQVAEBAVgCX9gpWjqeRKe/4zANBgkqhkiG9w0BAQsFADBcMQswCQYDVQQG
EwJWTjEzMDEGA1UECgwqVklFVE5BTSBQT1NUUyBBTkQgVEVMRUNPTU1VTklDQVRJT05TIEdST1VQ
MRgwFgYDVQQDDA9WTlBULUNBIFNIQS0yNTYwHhcNMjQwNjI1MTE0ODAwWhcNMjUwNzI4MTEwOTQ3
WjCB1DELMAkGA1UEBhMCVk4xEjAQBgNVBAgMCUjDgCBO4buYSTEcMBoGA1UEBwwTUXXhuq1uIEhv
w6BuIEtp4bq/bTFvMG0GA1UEAwxmTkfDgk4gSMOATkcgVEjGr8agTkcgTeG6oEkgQ+G7lCBQSOG6
pk4gxJDhuqZVIFTGryBWw4AgUEjDgVQgVFJJ4buCTiBWSeG7hlQgTkFNIC0gQ0hJIE5Iw4FOSCBI
w4AgVEjDgE5IMSIwIAYKCZImiZPyLGQBAQwSTVNUOjAxMDAxNTA2MTktMDczMIIBIjANBgkqhkiG
9w0BAQEFAAOCAQ8AMIIBCgKCAQEAzPBjTuh7+BTxkrDN/2zwkQHXQAFeOVNjE8VqMNDlNL7/mx2r
fZyhI88eBPHVYF0nMwMzm/sVNmsAfgxdtyV86zhodk1M4NtlaSRaKPpg1YRA1OQMYrdBmB19SJjl
YUMGiwRTVDtnQgHDBjke6kMn6R+yjH3Qhhrsc4Lcm/rkojZc+aZYhIeOdf3TBXAvNpoRzL9KCQZd
TTlDiPEbzqNSxaPlyYr20/q8IfdHTetyWoMRZ29FCZARWQKniRoLUsxeY8Gb8xS96uyxEGgmq3Uh
UnDK1DcdZDnXHhA0VUEPERXVtWcVjAL5qD7+X5H5JQN0H7nt8AmU0p+4w9V/TDG9RwIDAQABo4IB
0zCCAc8wfgYIKwYBBQUHAQEEcjBwMDkGCCsGAQUFBzAChi1odHRwOi8vcHViLnZucHQtY2Eudm4v
Y2VydHMvdm5wdGNhLXNoYTI1Ni5jZXIwMwYIKwYBBQUHMAGGJ2h0dHA6Ly9vY3NwLXNoYTI1Ni52
bnB0LWNhLnZuL3Jlc3BvbmRlcjAdBgNVHQ4EFgQU5W1PYLzQs2cnd1uVozHwKEarZGIwDAYDVR0T
AQH/BAIwADAfBgNVHSMEGDAWgBS2TWtr1qadNO0yOexCVKy+MmPYcTBoBgNVHSAEYTBfMF0GDisG
AQQBge0DAQEDAQEBMEswIgYIKwYBBQUHAgIwFh4UAE8ASQBEAC0AUwBUAC0AMgAuADAwJQYIKwYB
BQUHAgEWGWh0dHA6Ly9wdWIudm5wdC1jYS52bi9ycGEwPwYDVR0fBDgwNjA0oDKgMIYuaHR0cDov
L2NybC1zaGEyNTYudm5wdC1jYS52bi92bnB0Y2Etc2hhMjU2LmNybDAOBgNVHQ8BAf8EBAMCBPAw
IAYDVR0lBBkwFwYKKwYBBAGCNwoDDAYJKoZIhvcvAQEFMCIGA1UdEQQbMBmBF25ndXllbmFuaC5s
dGRAZ21haWwuY29tMA0GCSqGSIb3DQEBCwUAA4IBAQB1W+KOUqmPseEp3Irlyif01QEnwWiTZXfY
piQscicQPdmmiiGUJWCewiYlGDS+raL9Rg4QxRDc6sr+TsTKBzb+c5XzdlR356reycJpNQPZ/lj9
XF8ocfSVGXbWOjRvlf9j65kVAPFXnQAtD5rQgTkAlCbE/qWrg9+VU3rcTdx0OfrjSh1QzEYxs1O9
2SYJf1tkWTa2ABUJbksG5xz+HUTtU5L2I3U7f2gNB1ODHyZX8DLMDXTjb+O1GdO2Ec3UxNyEuhha
jvTPtGPAfXWGjwGOykrvslELVr7EC3NrNOKruleWb1TyxtglH/CS43wyXWKlXaQaMsBHpU9QB+jG
i0r+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rWqQAZ6NHuw8N9TGNGe07uQdNqU=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yvowmhgLaGT2Pfc+MGQiAK7stWE=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nDF/BQ1orxmFQ4hzYqylRI2Z34M=</DigestValue>
      </Reference>
      <Reference URI="/xl/calcChain.xml?ContentType=application/vnd.openxmlformats-officedocument.spreadsheetml.calcChain+xml">
        <DigestMethod Algorithm="http://www.w3.org/2000/09/xmldsig#sha1"/>
        <DigestValue>ujrdzAoPbX3sku8apKtZOGM+JnQ=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book.xml?ContentType=application/vnd.openxmlformats-officedocument.spreadsheetml.sheet.main+xml">
        <DigestMethod Algorithm="http://www.w3.org/2000/09/xmldsig#sha1"/>
        <DigestValue>9lQYpKt2lasgrqjyGBHPw4v8OHA=</DigestValue>
      </Reference>
      <Reference URI="/xl/comments1.xml?ContentType=application/vnd.openxmlformats-officedocument.spreadsheetml.comments+xml">
        <DigestMethod Algorithm="http://www.w3.org/2000/09/xmldsig#sha1"/>
        <DigestValue>6RMQCzKn6luD/Ec7r9kbxkbnryU=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umbxpAS0FIYqbe+67We+IXlO2Dg=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2024-11-04T06:54:20Z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2024-11-04T06:54:20Z</xd:SigningTime>
          <xd:SigningCertificate>
            <xd:Cert>
              <xd:CertDigest>
                <DigestMethod Algorithm="http://www.w3.org/2000/09/xmldsig#sha1"/>
                <DigestValue>0bNbiON3hU4h0ifwUc+d6XK812Q=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MvlWLvGbHyewlxKc3gIDApY4gxMzX+wpo6lsy1QtpUg=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SLyDGjZtOvMTfrdRkPqCtypxVzL15Tpv/faK1H4/wzU=</DigestValue>
    </Reference>
  </SignedInfo>
  <SignatureValue>Qrs6JqVKL8k4c4a09iU7d21fmTO2b95fI1uKRLPTA1YRz1X+YcOOWqbR3yh9FNKkuy44uffBCfvh
+8sugOmfYV9aJ+IsLmNPc1VUG/10bFYRdhkuV+QxdQXvc6kvr4xu8AXPqXOAJCt9K6Zkyi0aGgW2
6rzE/vuf5Sj5C+6DOtcAk/Wwe3fdJDKZk6pqUQLK/kl73M7zAoUXy3HlTRRmG6X+NQLddMorhcZs
SVEk8l7sO2uLBP8dMEU4wEtMYRp1LzHOiXUPDGzcmdWmQ1e8ZYiCxv7Am+KN8qXGIEKxzYscI74Z
q2ea4CWpod3glEiWeErPFwb17mO0nGW3EPHZSQ==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A57Qfr9MYfZqaJFqENEHkuj/AzWxjwQSGYWSSktZyJM=</DigestValue>
      </Reference>
      <Reference URI="/xl/comments1.xml?ContentType=application/vnd.openxmlformats-officedocument.spreadsheetml.comments+xml">
        <DigestMethod Algorithm="http://www.w3.org/2001/04/xmlenc#sha256"/>
        <DigestValue>/A4t1RLh390o3qz6yTWDAuD2vTaYQwawjdZqztlbSLY=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drawings/vmlDrawing1.vml?ContentType=application/vnd.openxmlformats-officedocument.vmlDrawing">
        <DigestMethod Algorithm="http://www.w3.org/2001/04/xmlenc#sha256"/>
        <DigestValue>htG+DzUPx7+FnxKFJTZt7WJnyhmgC+JUVAe7AAp1KeY=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DuZzPlNJ3hoUy4ncwbm6ERIXjkkX0HaLpy6xuyicpYo=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UFEgw1Ut1LanowNXCR7HI6dx4F7D1QMB73WucJODgFc=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NI8nckuI+ilitcHKHDzPUApsz+ICBStGetDbzGxGLCU=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F4dEr4lzCB4/9AsC5TZm1tvEp7Nsk4AA1KZGMITw/Eg=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2024-11-04T10:16:43Z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2024-11-04T10:16:43Z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2024-09-16T03:04:09Z</cp:lastPrinted>
  <dcterms:created xsi:type="dcterms:W3CDTF">2014-09-25T08:23:57Z</dcterms:created>
  <dcterms:modified xsi:type="dcterms:W3CDTF">2024-11-04T03:18:23Z</dcterms:modified>
</cp:coreProperties>
</file>