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KY SO GUI KHACH HANG\TCFF\BC TUẦ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/>
  <c r="E31" i="27" l="1"/>
  <c r="E30" i="27"/>
  <c r="E37" i="27" s="1"/>
  <c r="G18" i="27" l="1"/>
  <c r="G19" i="27" l="1"/>
  <c r="D20" i="27" s="1"/>
  <c r="E25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<sst xmlns="http://schemas.openxmlformats.org/spreadsheetml/2006/main" count="1388" uniqueCount="595">
  <si>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</si>
  <si>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</si>
  <si>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</si>
  <si>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</si>
  <si>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</si>
  <si>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</si>
  <si>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</si>
  <si>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</si>
  <si>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</si>
  <si>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</si>
  <si>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</si>
  <si>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</si>
  <si>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</si>
  <si>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</si>
  <si>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</si>
  <si>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</si>
  <si>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</si>
  <si>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</si>
  <si>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</si>
  <si>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</si>
  <si>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</si>
  <si>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</si>
  <si>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</si>
  <si>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</si>
  <si>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</si>
  <si>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</si>
  <si>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</si>
  <si>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</si>
  <si>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</si>
  <si>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</si>
  <si>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</si>
  <si>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</si>
  <si>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</si>
  <si>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</si>
  <si>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</si>
  <si>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</si>
  <si>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</si>
  <si>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</si>
  <si>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</si>
  <si>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</si>
  <si>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</si>
  <si>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</si>
  <si>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</si>
  <si>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</si>
  <si>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</si>
  <si>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</si>
  <si>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</si>
  <si>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</si>
  <si>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</si>
  <si>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</si>
  <si>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</si>
  <si>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</si>
  <si>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</si>
  <si>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</si>
  <si>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</si>
  <si>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</si>
  <si>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</si>
  <si>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</si>
  <si>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</si>
  <si>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</si>
  <si>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</si>
  <si>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</si>
  <si>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</si>
  <si>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</si>
  <si>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</si>
  <si>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</si>
  <si>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</si>
  <si>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</si>
  <si>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</si>
  <si>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</si>
  <si>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</si>
  <si>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</si>
  <si>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</si>
  <si>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</si>
  <si>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</si>
  <si>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</si>
  <si>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</si>
  <si>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</si>
  <si>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</si>
  <si>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</si>
  <si>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</si>
  <si>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</si>
  <si>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</si>
  <si>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</si>
  <si>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</si>
  <si>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</si>
  <si>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</si>
  <si>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</si>
  <si>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</si>
  <si>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</si>
  <si>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</si>
  <si>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</si>
  <si>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</si>
  <si>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</si>
  <si>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</si>
  <si>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</si>
  <si>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</si>
  <si>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</si>
  <si>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</si>
  <si>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</si>
  <si>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</si>
  <si>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</si>
  <si>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</si>
  <si>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</si>
  <si>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</si>
  <si>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</si>
  <si>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</si>
  <si>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</si>
  <si>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</si>
  <si>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</si>
  <si>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</si>
  <si>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</si>
  <si>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</si>
  <si>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</si>
  <si>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</si>
  <si>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</si>
  <si>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</si>
  <si>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</si>
  <si>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</si>
  <si>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</si>
  <si>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</si>
  <si>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</si>
  <si>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</si>
  <si>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</si>
  <si>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</si>
  <si>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</si>
  <si>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</si>
  <si>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</si>
  <si>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</si>
  <si>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</si>
  <si>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</si>
  <si>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</si>
  <si>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</si>
  <si>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</si>
  <si>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</si>
  <si>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</si>
  <si>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</si>
  <si>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</si>
  <si>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</si>
  <si>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</si>
  <si>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</si>
  <si>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</si>
  <si>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</si>
  <si>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</si>
  <si>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</si>
  <si>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</si>
  <si>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</si>
  <si>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</si>
  <si>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</si>
  <si>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</si>
  <si>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</si>
  <si>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</si>
  <si>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</si>
  <si>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</si>
  <si>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</si>
  <si>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</si>
  <si>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</si>
  <si>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</si>
  <si>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</si>
  <si>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</si>
  <si>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</si>
  <si>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</si>
  <si>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</si>
  <si>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</si>
  <si>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</si>
  <si>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</si>
  <si>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</si>
  <si>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</si>
  <si>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</si>
  <si>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</si>
  <si>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</si>
  <si>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</si>
  <si>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</si>
  <si>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</si>
  <si>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</si>
  <si>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</si>
  <si>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</si>
  <si>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</si>
  <si>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</si>
  <si>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</si>
  <si>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</si>
  <si>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</si>
  <si>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</si>
  <si>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</si>
  <si>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</si>
  <si>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</si>
  <si>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</si>
  <si>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</si>
  <si>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</si>
  <si>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</si>
  <si>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</si>
  <si>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</si>
  <si>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</si>
  <si>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</si>
  <si>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</si>
  <si>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</si>
  <si>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</si>
  <si>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</si>
  <si>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</si>
  <si>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</si>
  <si>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</si>
  <si>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</si>
  <si>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</si>
  <si>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</si>
  <si>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</si>
  <si>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</si>
  <si>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</si>
  <si>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</si>
  <si>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</si>
  <si>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</si>
  <si>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</si>
  <si>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</si>
  <si>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</si>
  <si>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</si>
  <si>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</si>
  <si>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</si>
  <si>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</si>
  <si>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</si>
  <si>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</si>
  <si>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</si>
  <si>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</si>
  <si>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</si>
  <si>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</si>
  <si>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</si>
  <si>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</si>
  <si>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</si>
  <si>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</si>
  <si>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</si>
  <si>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</si>
  <si>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</si>
  <si>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</si>
  <si>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</si>
  <si>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</si>
  <si>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</si>
  <si>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</si>
  <si>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</si>
  <si>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</si>
  <si>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</si>
  <si>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</si>
  <si>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</si>
  <si>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</si>
  <si>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</si>
  <si>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</si>
  <si>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</si>
  <si>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</si>
  <si>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</si>
  <si>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</si>
  <si>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</si>
  <si>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</si>
  <si>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</si>
  <si>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</si>
  <si>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</si>
  <si>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</si>
  <si>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</si>
  <si>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</si>
  <si>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</si>
  <si>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</si>
  <si>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</si>
  <si>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</si>
  <si>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</si>
  <si>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</si>
  <si>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</si>
  <si>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</si>
  <si>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</si>
  <si>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</si>
  <si>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</si>
  <si>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</si>
  <si>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</si>
  <si>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</si>
  <si>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</si>
  <si>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</si>
  <si>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</si>
  <si>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</si>
  <si>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</si>
  <si>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</si>
  <si>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</si>
  <si>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</si>
  <si>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</si>
  <si>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</si>
  <si>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</si>
  <si>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</si>
  <si>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</si>
  <si>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</si>
  <si>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</si>
  <si>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</si>
  <si>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</si>
  <si>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</si>
  <si>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</si>
  <si>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</si>
  <si>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</si>
  <si>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</si>
  <si>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</si>
  <si>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</si>
  <si>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</si>
  <si>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</si>
  <si>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</si>
  <si>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</si>
  <si>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</si>
  <si>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</si>
  <si>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</si>
  <si>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</si>
  <si>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</si>
  <si>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</si>
  <si>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</si>
  <si>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</si>
  <si>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</si>
  <si>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</si>
  <si>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</si>
  <si>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</si>
  <si>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</si>
  <si>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</si>
  <si>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</si>
  <si>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</si>
  <si>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</si>
  <si>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</si>
  <si>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</si>
  <si>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</si>
  <si>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</si>
  <si>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</si>
  <si>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</si>
  <si>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</si>
  <si>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</si>
  <si>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</si>
  <si>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</si>
  <si>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</si>
  <si>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</si>
  <si>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</si>
  <si>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</si>
  <si>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</si>
  <si>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</si>
  <si>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</si>
  <si>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</si>
  <si>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</si>
  <si>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</si>
  <si>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</si>
  <si>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</si>
  <si>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</si>
  <si>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</si>
  <si>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</si>
  <si>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</si>
  <si>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</si>
  <si>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</si>
  <si>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</si>
  <si>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</si>
  <si>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</si>
  <si>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</si>
  <si>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</si>
  <si>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</si>
  <si>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</si>
  <si>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</si>
  <si>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</si>
  <si>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</si>
  <si>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</si>
  <si>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</si>
  <si>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</si>
  <si>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</si>
  <si>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</si>
  <si>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</si>
  <si>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</si>
  <si>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</si>
  <si>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</si>
  <si>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</si>
  <si>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</si>
  <si>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</si>
  <si>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</si>
  <si>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</si>
  <si>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</si>
  <si>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</si>
  <si>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</si>
  <si>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</si>
  <si>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</si>
  <si>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</si>
  <si>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</si>
  <si>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</si>
  <si>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</si>
  <si>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</si>
  <si>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</si>
  <si>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</si>
  <si>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</si>
  <si>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</si>
  <si>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</si>
  <si>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</si>
  <si>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</si>
  <si>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</si>
  <si>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</si>
  <si>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</si>
  <si>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</si>
  <si>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</si>
  <si>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</si>
  <si>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</si>
  <si>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</si>
  <si>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</si>
  <si>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</si>
  <si>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</si>
  <si>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</si>
  <si>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</si>
  <si>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</si>
  <si>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</si>
  <si>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</si>
  <si>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</si>
  <si>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</si>
  <si>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</si>
  <si>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</si>
  <si>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</si>
  <si>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</si>
  <si>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</si>
  <si>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</si>
  <si>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</si>
  <si>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</si>
  <si>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</si>
  <si>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</si>
  <si>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</si>
  <si>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</si>
  <si>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</si>
  <si>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</si>
  <si>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</si>
  <si>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</si>
  <si>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</si>
  <si>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</si>
  <si>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</si>
  <si>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</si>
  <si>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</si>
  <si>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</si>
  <si>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</si>
  <si>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</si>
  <si>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</si>
  <si>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</si>
  <si>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</si>
  <si>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</si>
  <si>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</si>
  <si>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</si>
  <si>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</si>
  <si>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</si>
  <si>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</si>
  <si>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</si>
  <si>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</si>
  <si>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</si>
  <si>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</si>
  <si>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</si>
  <si>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</si>
  <si>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</si>
  <si>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</si>
  <si>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</si>
  <si>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</si>
  <si>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</si>
  <si>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</si>
  <si>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</si>
  <si>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</si>
  <si>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</si>
  <si>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</si>
  <si>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</si>
  <si>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</si>
  <si>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</si>
  <si>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</si>
  <si>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</si>
  <si>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</si>
  <si>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</si>
  <si>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</si>
  <si>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</si>
  <si>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</si>
  <si>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</si>
  <si>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</si>
  <si>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</si>
  <si>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</si>
  <si>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</si>
  <si>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</si>
  <si>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</si>
  <si>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</si>
  <si>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</si>
  <si>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</si>
  <si>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</si>
  <si>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</si>
  <si>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</si>
  <si>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</si>
  <si>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</si>
  <si>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</si>
  <si>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</si>
  <si>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</si>
  <si>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</si>
  <si>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</si>
  <si>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</si>
  <si>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</si>
  <si>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</si>
  <si>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</si>
  <si>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</si>
  <si>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</si>
  <si>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</si>
  <si>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</si>
  <si>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</si>
  <si>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</si>
  <si>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</si>
  <si>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</si>
  <si>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</si>
  <si>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</si>
  <si>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</si>
  <si>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</si>
  <si>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</si>
  <si>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</si>
  <si>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</si>
  <si>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</si>
  <si>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</si>
  <si>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</si>
  <si>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</si>
  <si>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</si>
  <si>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</si>
  <si>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</si>
  <si>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</si>
  <si>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</si>
  <si>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</si>
  <si>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</si>
  <si>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</si>
  <si>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</si>
  <si>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</si>
  <si>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</si>
  <si>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</si>
  <si>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</si>
  <si>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</si>
  <si>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</si>
  <si>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</si>
  <si>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</si>
  <si>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</si>
  <si>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</si>
  <si>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</si>
  <si>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</si>
  <si>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</si>
  <si>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</si>
  <si>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</si>
  <si>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</si>
  <si>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</si>
  <si>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</si>
  <si>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</si>
  <si>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</si>
  <si>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</si>
  <si>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</si>
  <si>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</si>
  <si>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</si>
  <si>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</si>
  <si>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</si>
  <si>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</si>
  <si>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</si>
  <si>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</si>
  <si>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</si>
  <si>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</si>
  <si>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</si>
  <si>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</si>
  <si>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</si>
  <si>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</si>
  <si>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</si>
  <si>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</si>
  <si>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</si>
  <si>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</si>
  <si>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</si>
  <si>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</si>
  <si>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</si>
  <si>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</si>
  <si>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</si>
  <si>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</si>
  <si>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</si>
  <si>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</si>
  <si>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</si>
  <si>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</si>
  <si>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</si>
  <si>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</si>
  <si>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</si>
  <si>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</si>
  <si>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</si>
  <si>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</si>
  <si>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</si>
  <si>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</si>
  <si>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</si>
  <si>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</si>
  <si>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</si>
  <si>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</si>
  <si>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</si>
  <si>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</si>
  <si>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</si>
  <si>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</si>
  <si>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</si>
  <si>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</si>
  <si>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</si>
  <si>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</si>
  <si>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</si>
  <si>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</si>
  <si>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</si>
  <si>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</si>
  <si>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</si>
  <si>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</si>
  <si>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</si>
  <si>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</si>
  <si>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</si>
  <si>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</si>
  <si>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</si>
  <si>
    <t>Tỷ lệ sở hữu nước ngoài/Foreign investors' ownership ratio</t>
  </si>
  <si>
    <t>Tỷ lệ sở hữu/Ownership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</si>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</sst>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4" t="s">
        <v>50</v>
      </c>
      <c r="B2" s="305"/>
      <c r="C2" s="305"/>
      <c r="D2" s="305"/>
      <c r="E2" s="305"/>
      <c r="F2" s="30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6" t="s">
        <v>51</v>
      </c>
      <c r="D3" s="306"/>
      <c r="E3" s="306"/>
      <c r="F3" s="306"/>
      <c r="G3" s="306"/>
      <c r="H3" s="306"/>
      <c r="I3" s="306"/>
      <c r="J3" s="306"/>
      <c r="K3" s="306"/>
      <c r="L3" s="306"/>
      <c r="M3" s="307" t="s">
        <v>23</v>
      </c>
      <c r="N3" s="314"/>
      <c r="O3" s="321" t="s">
        <v>24</v>
      </c>
      <c r="P3" s="322"/>
      <c r="Q3" s="307" t="s">
        <v>5</v>
      </c>
      <c r="R3" s="307"/>
      <c r="S3" s="314"/>
      <c r="T3" s="309"/>
      <c r="U3" s="316" t="s">
        <v>26</v>
      </c>
      <c r="V3" s="317"/>
      <c r="W3" s="318" t="s">
        <v>25</v>
      </c>
    </row>
    <row r="4" spans="1:23" ht="12.75" customHeight="1">
      <c r="A4" s="314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0" t="s">
        <v>52</v>
      </c>
      <c r="I4" s="307" t="s">
        <v>34</v>
      </c>
      <c r="J4" s="309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0" t="s">
        <v>36</v>
      </c>
      <c r="V4" s="307" t="s">
        <v>39</v>
      </c>
      <c r="W4" s="319"/>
    </row>
    <row r="5" spans="1:23">
      <c r="A5" s="309"/>
      <c r="B5" s="309"/>
      <c r="C5" s="309"/>
      <c r="D5" s="309"/>
      <c r="E5" s="309"/>
      <c r="F5" s="309"/>
      <c r="G5" s="309"/>
      <c r="H5" s="311"/>
      <c r="I5" s="106" t="s">
        <v>40</v>
      </c>
      <c r="J5" s="106" t="s">
        <v>41</v>
      </c>
      <c r="K5" s="309"/>
      <c r="L5" s="309"/>
      <c r="M5" s="309"/>
      <c r="N5" s="309"/>
      <c r="O5" s="309"/>
      <c r="P5" s="309"/>
      <c r="Q5" s="308"/>
      <c r="R5" s="308"/>
      <c r="S5" s="309"/>
      <c r="T5" s="308"/>
      <c r="U5" s="311"/>
      <c r="V5" s="315"/>
      <c r="W5" s="32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2" t="s">
        <v>5</v>
      </c>
      <c r="B179" s="31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3">
        <v>41948</v>
      </c>
      <c r="C4" s="323"/>
      <c r="D4" s="32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3">
        <v>41949</v>
      </c>
      <c r="C5" s="323"/>
      <c r="D5" s="32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3" t="s">
        <v>226</v>
      </c>
      <c r="C9" s="323"/>
      <c r="D9" s="32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3"/>
      <c r="C21" s="323"/>
      <c r="D21" s="32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4" t="s">
        <v>241</v>
      </c>
      <c r="F23" s="324"/>
      <c r="G23" s="32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19" zoomScale="93" zoomScaleNormal="93" workbookViewId="0">
      <selection activeCell="I41" sqref="I41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5.42578125" style="168" customWidth="1"/>
    <col min="5" max="5" width="27.7109375" style="168" customWidth="1"/>
    <col min="6" max="6" width="28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39" t="s">
        <v>561</v>
      </c>
      <c r="B1" s="339"/>
      <c r="C1" s="339"/>
      <c r="D1" s="339"/>
      <c r="E1" s="339"/>
      <c r="F1" s="339"/>
    </row>
    <row r="2" spans="1:6" ht="15.75" customHeight="1">
      <c r="A2" s="363" t="s">
        <v>562</v>
      </c>
      <c r="B2" s="363"/>
      <c r="C2" s="363"/>
      <c r="D2" s="363"/>
      <c r="E2" s="363"/>
      <c r="F2" s="363"/>
    </row>
    <row r="3" spans="1:6" ht="19.5" customHeight="1">
      <c r="A3" s="364" t="s">
        <v>580</v>
      </c>
      <c r="B3" s="364"/>
      <c r="C3" s="364"/>
      <c r="D3" s="364"/>
      <c r="E3" s="364"/>
      <c r="F3" s="364"/>
    </row>
    <row r="4" spans="1:6" ht="18" customHeight="1">
      <c r="A4" s="365" t="s">
        <v>563</v>
      </c>
      <c r="B4" s="365"/>
      <c r="C4" s="365"/>
      <c r="D4" s="365"/>
      <c r="E4" s="365"/>
      <c r="F4" s="365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39" t="s">
        <v>564</v>
      </c>
      <c r="B6" s="339"/>
      <c r="C6" s="339"/>
      <c r="D6" s="339"/>
      <c r="E6" s="339"/>
      <c r="F6" s="339"/>
    </row>
    <row r="7" spans="1:6" ht="15.75" customHeight="1">
      <c r="A7" s="339" t="s">
        <v>565</v>
      </c>
      <c r="B7" s="339"/>
      <c r="C7" s="339"/>
      <c r="D7" s="339"/>
      <c r="E7" s="339"/>
      <c r="F7" s="339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590</v>
      </c>
    </row>
    <row r="17" spans="1:9" ht="15.75" customHeight="1">
      <c r="A17" s="173"/>
      <c r="B17" s="174" t="s">
        <v>539</v>
      </c>
      <c r="C17" s="173"/>
      <c r="D17" s="174" t="s">
        <v>591</v>
      </c>
    </row>
    <row r="18" spans="1:9" s="175" customFormat="1" ht="15.75" customHeight="1">
      <c r="A18" s="358" t="s">
        <v>570</v>
      </c>
      <c r="B18" s="358"/>
      <c r="C18" s="358"/>
      <c r="D18" s="161" t="str">
        <f>"Từ ngày "&amp;TEXT(G18,"dd/mm/yyyy")&amp;" đến "&amp;TEXT(G19,"dd/mm/yyyy")</f>
        <v>Từ ngày 21/10/2024 đến 27/10/2024</v>
      </c>
      <c r="G18" s="176">
        <f>F25+1</f>
        <v>45586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21/10/2024 to 27/10/2024</v>
      </c>
      <c r="G19" s="176">
        <f>+G18+6</f>
        <v>45592</v>
      </c>
    </row>
    <row r="20" spans="1:9" ht="15.75" customHeight="1">
      <c r="A20" s="179">
        <v>5</v>
      </c>
      <c r="B20" s="179" t="s">
        <v>578</v>
      </c>
      <c r="C20" s="179"/>
      <c r="D20" s="180">
        <f>G19+1</f>
        <v>45593</v>
      </c>
      <c r="E20" s="181"/>
      <c r="F20" s="181"/>
      <c r="G20" s="176"/>
    </row>
    <row r="21" spans="1:9" ht="15.75" customHeight="1">
      <c r="A21" s="177"/>
      <c r="B21" s="178" t="s">
        <v>579</v>
      </c>
      <c r="C21" s="177"/>
      <c r="D21" s="373">
        <f>D20</f>
        <v>45593</v>
      </c>
      <c r="E21" s="373"/>
      <c r="F21" s="373"/>
      <c r="G21" s="373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66" t="s">
        <v>531</v>
      </c>
      <c r="B23" s="367"/>
      <c r="C23" s="368" t="s">
        <v>541</v>
      </c>
      <c r="D23" s="367"/>
      <c r="E23" s="183" t="s">
        <v>542</v>
      </c>
      <c r="F23" s="270" t="s">
        <v>542</v>
      </c>
      <c r="I23" s="184"/>
    </row>
    <row r="24" spans="1:9" ht="15.75" customHeight="1">
      <c r="A24" s="369" t="s">
        <v>27</v>
      </c>
      <c r="B24" s="370"/>
      <c r="C24" s="371" t="s">
        <v>330</v>
      </c>
      <c r="D24" s="372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45592</v>
      </c>
      <c r="F25" s="190">
        <v>45585</v>
      </c>
      <c r="G25" s="191"/>
      <c r="I25" s="184"/>
    </row>
    <row r="26" spans="1:9" ht="15.75" customHeight="1">
      <c r="A26" s="361" t="s">
        <v>572</v>
      </c>
      <c r="B26" s="362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54">
        <v>1</v>
      </c>
      <c r="B28" s="355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56">
        <v>1.1000000000000001</v>
      </c>
      <c r="B30" s="357"/>
      <c r="C30" s="206" t="s">
        <v>582</v>
      </c>
      <c r="D30" s="207"/>
      <c r="E30" s="163">
        <f>F34</f>
        <v>177882386030</v>
      </c>
      <c r="F30" s="281">
        <v>179922548330</v>
      </c>
      <c r="G30" s="208"/>
      <c r="H30" s="208"/>
      <c r="I30" s="184"/>
    </row>
    <row r="31" spans="1:9" ht="15.75" customHeight="1">
      <c r="A31" s="359">
        <v>1.2</v>
      </c>
      <c r="B31" s="360"/>
      <c r="C31" s="209" t="s">
        <v>583</v>
      </c>
      <c r="D31" s="210"/>
      <c r="E31" s="258">
        <f>F35</f>
        <v>14121.85</v>
      </c>
      <c r="F31" s="282">
        <v>14105.12</v>
      </c>
      <c r="G31" s="208"/>
      <c r="H31" s="208"/>
      <c r="I31" s="184"/>
    </row>
    <row r="32" spans="1:9" ht="15.75" customHeight="1">
      <c r="A32" s="354">
        <v>2</v>
      </c>
      <c r="B32" s="355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56">
        <v>2.1</v>
      </c>
      <c r="B34" s="357"/>
      <c r="C34" s="206" t="s">
        <v>584</v>
      </c>
      <c r="D34" s="207"/>
      <c r="E34" s="163">
        <v>167617319278</v>
      </c>
      <c r="F34" s="281">
        <v>177882386030</v>
      </c>
      <c r="G34" s="208"/>
      <c r="H34" s="208"/>
      <c r="I34" s="213"/>
    </row>
    <row r="35" spans="1:9" ht="15.75" customHeight="1">
      <c r="A35" s="359">
        <v>2.2000000000000002</v>
      </c>
      <c r="B35" s="360"/>
      <c r="C35" s="214" t="s">
        <v>585</v>
      </c>
      <c r="D35" s="205"/>
      <c r="E35" s="258">
        <v>13873.84</v>
      </c>
      <c r="F35" s="282">
        <v>14121.85</v>
      </c>
      <c r="G35" s="208"/>
      <c r="H35" s="208"/>
    </row>
    <row r="36" spans="1:9" ht="15.75" customHeight="1">
      <c r="A36" s="341">
        <v>3</v>
      </c>
      <c r="B36" s="342"/>
      <c r="C36" s="215" t="s">
        <v>574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575</v>
      </c>
      <c r="D37" s="220"/>
      <c r="E37" s="273">
        <f>E34-E30</f>
        <v>-10265066752</v>
      </c>
      <c r="F37" s="286">
        <v>-2040162300</v>
      </c>
      <c r="G37" s="208"/>
      <c r="H37" s="208"/>
    </row>
    <row r="38" spans="1:9" ht="15.75" customHeight="1">
      <c r="A38" s="343">
        <v>3.1</v>
      </c>
      <c r="B38" s="344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-3020178740</v>
      </c>
      <c r="F39" s="287">
        <v>215702952</v>
      </c>
      <c r="G39" s="208"/>
      <c r="H39" s="208"/>
    </row>
    <row r="40" spans="1:9" ht="15.75" customHeight="1">
      <c r="A40" s="345">
        <v>3.2</v>
      </c>
      <c r="B40" s="346"/>
      <c r="C40" s="226" t="s">
        <v>581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577</v>
      </c>
      <c r="D41" s="225"/>
      <c r="E41" s="286">
        <v>-7244888012</v>
      </c>
      <c r="F41" s="286">
        <v>-2255865252</v>
      </c>
      <c r="G41" s="208"/>
      <c r="H41" s="208"/>
    </row>
    <row r="42" spans="1:9" ht="15.75" customHeight="1">
      <c r="A42" s="345">
        <v>3.3</v>
      </c>
      <c r="B42" s="346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41">
        <v>4</v>
      </c>
      <c r="B44" s="347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576</v>
      </c>
      <c r="D45" s="225"/>
      <c r="E45" s="267">
        <f>E35/E31-1</f>
        <v>-1.7562146602605244E-2</v>
      </c>
      <c r="F45" s="292">
        <v>1.1860941275223524E-3</v>
      </c>
      <c r="G45" s="199"/>
      <c r="H45" s="208"/>
    </row>
    <row r="46" spans="1:9" ht="15.75" customHeight="1">
      <c r="A46" s="341">
        <v>5</v>
      </c>
      <c r="B46" s="347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52">
        <v>5.0999999999999996</v>
      </c>
      <c r="B48" s="353"/>
      <c r="C48" s="238" t="s">
        <v>586</v>
      </c>
      <c r="D48" s="207"/>
      <c r="E48" s="301">
        <v>14499.55</v>
      </c>
      <c r="F48" s="296">
        <v>14499.55</v>
      </c>
      <c r="H48" s="208"/>
    </row>
    <row r="49" spans="1:8" ht="15.75" customHeight="1">
      <c r="A49" s="352">
        <v>5.2</v>
      </c>
      <c r="B49" s="353"/>
      <c r="C49" s="239" t="s">
        <v>587</v>
      </c>
      <c r="D49" s="240"/>
      <c r="E49" s="301">
        <v>13073.65</v>
      </c>
      <c r="F49" s="295">
        <v>13055.63</v>
      </c>
      <c r="G49" s="208"/>
      <c r="H49" s="208"/>
    </row>
    <row r="50" spans="1:8" ht="15.75" customHeight="1">
      <c r="A50" s="350">
        <v>6</v>
      </c>
      <c r="B50" s="351"/>
      <c r="C50" s="241" t="s">
        <v>592</v>
      </c>
      <c r="D50" s="242"/>
      <c r="E50" s="276"/>
      <c r="F50" s="277"/>
      <c r="G50" s="208"/>
      <c r="H50" s="208"/>
    </row>
    <row r="51" spans="1:8" ht="15.75" customHeight="1">
      <c r="A51" s="352">
        <v>6.1</v>
      </c>
      <c r="B51" s="353">
        <v>6.1</v>
      </c>
      <c r="C51" s="243" t="s">
        <v>594</v>
      </c>
      <c r="D51" s="244"/>
      <c r="E51" s="278">
        <v>256814.04</v>
      </c>
      <c r="F51" s="278">
        <v>679428.71</v>
      </c>
      <c r="G51" s="302"/>
      <c r="H51" s="208"/>
    </row>
    <row r="52" spans="1:8" ht="15.75" customHeight="1">
      <c r="A52" s="352">
        <v>6.2</v>
      </c>
      <c r="B52" s="353"/>
      <c r="C52" s="206" t="s">
        <v>588</v>
      </c>
      <c r="D52" s="238"/>
      <c r="E52" s="303">
        <v>3562996900.7136002</v>
      </c>
      <c r="F52" s="278">
        <v>9594790328.3134995</v>
      </c>
      <c r="G52" s="300"/>
      <c r="H52" s="208"/>
    </row>
    <row r="53" spans="1:8" ht="15.75" customHeight="1" thickBot="1">
      <c r="A53" s="348">
        <v>6.2</v>
      </c>
      <c r="B53" s="349">
        <v>6.3</v>
      </c>
      <c r="C53" s="245" t="s">
        <v>593</v>
      </c>
      <c r="D53" s="245"/>
      <c r="E53" s="279">
        <v>2.1256734781709686E-2</v>
      </c>
      <c r="F53" s="280">
        <v>5.3938956759301229E-2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589</v>
      </c>
      <c r="D56" s="249"/>
      <c r="E56" s="374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75"/>
      <c r="F63" s="375"/>
    </row>
    <row r="64" spans="1:8" ht="14.25" customHeight="1">
      <c r="A64" s="253"/>
      <c r="B64" s="253"/>
      <c r="C64" s="254"/>
      <c r="D64" s="173"/>
      <c r="E64" s="376"/>
      <c r="F64" s="376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JyInQNqCks9Ed7P8E9hvh3xyLmA=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zLLbuNn6ny2wXZI3l35QpIyLM5c=</DigestValue>
    </Reference>
  </SignedInfo>
  <SignatureValue>Ml2N39wBjROrVg3iM83/uponOWZHIkl7M8iJy8K6JFMMt401sPvC5MrtNNRFTc0vdsrN7xcY2oLW
tv4wQBkxNd/FvZGhCpEKSUPoFCthW/V9ugyKf2eAxKhQYgg6JTi3bw2Mp/qiojptoKfmotTUK84J
D7ri/lhtG8pfrljZ4AnLoy5D7nmaZ9zKsKi1Bp9IIMgGQKnwa/ts2E9BATgGN2lfN2yyvLLsMxcG
s06q4zFrEy84auOobSzTA8cXh8+tOeG6y98N+nOMJjFfyeD7Cn/cFZQ7tGD4s0xilq3IFMhf9hbl
IGhvUeoSi03jPTpuJRLqs8u55+qq0JYPIXSgog==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9kHFAO+VgW9fmpAZxMlzinu/oRc=</DigestValue>
      </Reference>
      <Reference URI="/xl/worksheets/sheet5.xml?ContentType=application/vnd.openxmlformats-officedocument.spreadsheetml.worksheet+xml">
        <DigestMethod Algorithm="http://www.w3.org/2000/09/xmldsig#sha1"/>
        <DigestValue>kzMYn/WYBTVfnG/0/Lmni1SVTbg=</DigestValue>
      </Reference>
      <Reference URI="/xl/worksheets/sheet6.xml?ContentType=application/vnd.openxmlformats-officedocument.spreadsheetml.worksheet+xml">
        <DigestMethod Algorithm="http://www.w3.org/2000/09/xmldsig#sha1"/>
        <DigestValue>wDGbbcpjiPL/EUKDs3amWKWbtw4=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9qXHiI382EmVQILB+HPxK41P0Xg=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XDghjsI1FpqMOypW9590WX6a3uU=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t4jv2nRAFfL9mmQGLZ9u1xa3w80=</DigestValue>
      </Reference>
      <Reference URI="/xl/worksheets/sheet2.xml?ContentType=application/vnd.openxmlformats-officedocument.spreadsheetml.worksheet+xml">
        <DigestMethod Algorithm="http://www.w3.org/2000/09/xmldsig#sha1"/>
        <DigestValue>0Pdx9dmAkoVAkcTZZTl4ymyUTFc=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5Hjjoq+UuFn4dthK0Fu30zA/7ZY=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XTuuJci40Wv1GW4ez4Zlcw9ka6c=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XrPwyYBIeta7nH9n+dmBioh5w+A=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2024-10-28T08:24:35Z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2024-10-28T08:24:35Z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2024-10-07T04:44:50Z</cp:lastPrinted>
  <dcterms:created xsi:type="dcterms:W3CDTF">2014-09-25T08:23:57Z</dcterms:created>
  <dcterms:modified xsi:type="dcterms:W3CDTF">2024-10-28T04:16:46Z</dcterms:modified>
</cp:coreProperties>
</file>