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KY SO GUI KHACH HANG\TCFF\BC TUẦN\"/>
    </mc:Choice>
  </mc:AlternateContent>
  <bookViews>
    <workbookView xWindow="0" yWindow="0" windowWidth="24000" windowHeight="96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45" i="27" l="1"/>
  <c r="E39" i="27"/>
  <c r="E31" i="27" l="1"/>
  <c r="E30" i="27"/>
  <c r="E37" i="27" s="1"/>
  <c r="G18" i="27" l="1"/>
  <c r="G19" i="27" l="1"/>
  <c r="D20" i="27" s="1"/>
  <c r="E25" i="27" l="1"/>
  <c r="D18" i="27"/>
  <c r="D19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<sst xmlns="http://schemas.openxmlformats.org/spreadsheetml/2006/main" count="1388" uniqueCount="595">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</sst>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8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41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41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43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9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9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9" fontId="5" fillId="22" borderId="19" xfId="87" applyFont="1" applyFill="1" applyBorder="1" applyProtection="1">
      <protection locked="0"/>
    </xf>
    <xf numFmtId="169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9" fontId="5" fillId="28" borderId="22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9" fontId="3" fillId="28" borderId="25" xfId="87" applyFont="1" applyFill="1" applyBorder="1" applyAlignment="1" applyProtection="1">
      <alignment vertical="center"/>
      <protection locked="0"/>
    </xf>
    <xf numFmtId="169" fontId="3" fillId="28" borderId="26" xfId="87" applyFont="1" applyFill="1" applyBorder="1" applyAlignment="1" applyProtection="1">
      <alignment vertical="center"/>
      <protection locked="0"/>
    </xf>
    <xf numFmtId="169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9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9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9" fontId="55" fillId="0" borderId="0" xfId="64" applyFont="1"/>
    <xf numFmtId="0" fontId="55" fillId="0" borderId="0" xfId="0" applyFont="1" applyAlignment="1">
      <alignment vertical="center"/>
    </xf>
    <xf numFmtId="169" fontId="55" fillId="0" borderId="0" xfId="64" applyFont="1" applyAlignment="1">
      <alignment vertical="center"/>
    </xf>
    <xf numFmtId="169" fontId="55" fillId="0" borderId="0" xfId="64" applyFont="1" applyAlignment="1" applyProtection="1">
      <alignment vertical="center"/>
      <protection locked="0"/>
    </xf>
    <xf numFmtId="169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9" fontId="55" fillId="30" borderId="0" xfId="64" applyFont="1" applyFill="1" applyAlignment="1">
      <alignment vertical="center"/>
    </xf>
    <xf numFmtId="169" fontId="55" fillId="30" borderId="0" xfId="0" applyNumberFormat="1" applyFont="1" applyFill="1" applyAlignment="1">
      <alignment vertical="center"/>
    </xf>
    <xf numFmtId="169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9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9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9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9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9" fontId="3" fillId="0" borderId="16" xfId="88" applyFont="1" applyFill="1" applyBorder="1" applyAlignment="1" applyProtection="1">
      <alignment horizontal="center" vertical="center"/>
      <protection locked="0"/>
    </xf>
    <xf numFmtId="169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9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9" fontId="50" fillId="0" borderId="0" xfId="64" applyFont="1" applyAlignment="1"/>
    <xf numFmtId="169" fontId="63" fillId="0" borderId="0" xfId="64" applyFont="1"/>
    <xf numFmtId="169" fontId="64" fillId="0" borderId="0" xfId="64" applyFont="1" applyAlignment="1"/>
    <xf numFmtId="169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169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9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8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9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69" fontId="11" fillId="0" borderId="60" xfId="64" applyFont="1" applyFill="1" applyBorder="1" applyAlignment="1"/>
    <xf numFmtId="169" fontId="11" fillId="0" borderId="60" xfId="64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169" fontId="48" fillId="0" borderId="0" xfId="64" applyFont="1" applyFill="1"/>
    <xf numFmtId="169" fontId="11" fillId="0" borderId="19" xfId="64" applyFont="1" applyFill="1" applyBorder="1" applyAlignment="1">
      <alignment wrapText="1"/>
    </xf>
    <xf numFmtId="223" fontId="48" fillId="0" borderId="0" xfId="0" applyNumberFormat="1" applyFont="1"/>
    <xf numFmtId="169" fontId="11" fillId="0" borderId="19" xfId="64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9" fontId="55" fillId="0" borderId="0" xfId="64" applyFont="1" applyAlignment="1">
      <alignment horizontal="center" vertical="center"/>
    </xf>
    <xf numFmtId="169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9" fontId="55" fillId="38" borderId="0" xfId="69" applyFont="1" applyFill="1" applyAlignment="1" applyProtection="1">
      <alignment horizontal="center"/>
      <protection locked="0"/>
    </xf>
    <xf numFmtId="169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9" fontId="3" fillId="22" borderId="32" xfId="87" applyFont="1" applyFill="1" applyBorder="1" applyAlignment="1" applyProtection="1">
      <alignment horizontal="center"/>
      <protection locked="0"/>
    </xf>
    <xf numFmtId="169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8"/>
  <sheetViews>
    <sheetView tabSelected="1" topLeftCell="A19" zoomScale="93" zoomScaleNormal="93" workbookViewId="0">
      <selection activeCell="N49" sqref="N49"/>
    </sheetView>
  </sheetViews>
  <sheetFormatPr defaultColWidth="9.140625" defaultRowHeight="15"/>
  <cols>
    <col min="1" max="1" width="2.140625" style="168" customWidth="1"/>
    <col min="2" max="2" width="6.42578125" style="168" customWidth="1"/>
    <col min="3" max="3" width="30.42578125" style="168" customWidth="1"/>
    <col min="4" max="4" width="45.42578125" style="168" customWidth="1"/>
    <col min="5" max="5" width="27.7109375" style="168" customWidth="1"/>
    <col min="6" max="6" width="28.5703125" style="168" customWidth="1"/>
    <col min="7" max="7" width="21.42578125" style="168" customWidth="1"/>
    <col min="8" max="8" width="11.85546875" style="168" bestFit="1" customWidth="1"/>
    <col min="9" max="9" width="19" style="168" bestFit="1" customWidth="1"/>
    <col min="10" max="16384" width="9.140625" style="168"/>
  </cols>
  <sheetData>
    <row r="1" spans="1:6" ht="24" customHeight="1">
      <c r="A1" s="354" t="s">
        <v>561</v>
      </c>
      <c r="B1" s="354"/>
      <c r="C1" s="354"/>
      <c r="D1" s="354"/>
      <c r="E1" s="354"/>
      <c r="F1" s="354"/>
    </row>
    <row r="2" spans="1:6" ht="15.75" customHeight="1">
      <c r="A2" s="351" t="s">
        <v>562</v>
      </c>
      <c r="B2" s="351"/>
      <c r="C2" s="351"/>
      <c r="D2" s="351"/>
      <c r="E2" s="351"/>
      <c r="F2" s="351"/>
    </row>
    <row r="3" spans="1:6" ht="19.5" customHeight="1">
      <c r="A3" s="352" t="s">
        <v>580</v>
      </c>
      <c r="B3" s="352"/>
      <c r="C3" s="352"/>
      <c r="D3" s="352"/>
      <c r="E3" s="352"/>
      <c r="F3" s="352"/>
    </row>
    <row r="4" spans="1:6" ht="18" customHeight="1">
      <c r="A4" s="353" t="s">
        <v>563</v>
      </c>
      <c r="B4" s="353"/>
      <c r="C4" s="353"/>
      <c r="D4" s="353"/>
      <c r="E4" s="353"/>
      <c r="F4" s="353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54" t="s">
        <v>564</v>
      </c>
      <c r="B6" s="354"/>
      <c r="C6" s="354"/>
      <c r="D6" s="354"/>
      <c r="E6" s="354"/>
      <c r="F6" s="354"/>
    </row>
    <row r="7" spans="1:6" ht="15.75" customHeight="1">
      <c r="A7" s="354" t="s">
        <v>565</v>
      </c>
      <c r="B7" s="354"/>
      <c r="C7" s="354"/>
      <c r="D7" s="354"/>
      <c r="E7" s="354"/>
      <c r="F7" s="354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566</v>
      </c>
      <c r="D9" s="164" t="s">
        <v>567</v>
      </c>
      <c r="E9" s="170"/>
      <c r="F9" s="170"/>
    </row>
    <row r="10" spans="1:6" ht="15.75" customHeight="1">
      <c r="A10" s="170"/>
      <c r="B10" s="170"/>
      <c r="C10" s="171" t="s">
        <v>568</v>
      </c>
      <c r="D10" s="165" t="s">
        <v>569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559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560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590</v>
      </c>
    </row>
    <row r="17" spans="1:9" ht="15.75" customHeight="1">
      <c r="A17" s="173"/>
      <c r="B17" s="174" t="s">
        <v>539</v>
      </c>
      <c r="C17" s="173"/>
      <c r="D17" s="174" t="s">
        <v>591</v>
      </c>
    </row>
    <row r="18" spans="1:9" s="175" customFormat="1" ht="15.75" customHeight="1">
      <c r="A18" s="376" t="s">
        <v>570</v>
      </c>
      <c r="B18" s="376"/>
      <c r="C18" s="376"/>
      <c r="D18" s="161" t="str">
        <f>"Từ ngày "&amp;TEXT(G18,"dd/mm/yyyy")&amp;" đến "&amp;TEXT(G19,"dd/mm/yyyy")</f>
        <v>Từ ngày 14/10/2024 đến 20/10/2024</v>
      </c>
      <c r="G18" s="176">
        <f>F25+1</f>
        <v>45579</v>
      </c>
    </row>
    <row r="19" spans="1:9" ht="15.75" customHeight="1">
      <c r="A19" s="177"/>
      <c r="B19" s="178" t="s">
        <v>571</v>
      </c>
      <c r="C19" s="177"/>
      <c r="D19" s="162" t="str">
        <f>"From "&amp;TEXT(G18,"dd/mm/yyyy")&amp;" to "&amp;TEXT(G19,"dd/mm/yyyy")</f>
        <v>From 14/10/2024 to 20/10/2024</v>
      </c>
      <c r="G19" s="176">
        <f>+G18+6</f>
        <v>45585</v>
      </c>
    </row>
    <row r="20" spans="1:9" ht="15.75" customHeight="1">
      <c r="A20" s="179">
        <v>5</v>
      </c>
      <c r="B20" s="179" t="s">
        <v>578</v>
      </c>
      <c r="C20" s="179"/>
      <c r="D20" s="180">
        <f>G19+1</f>
        <v>45586</v>
      </c>
      <c r="E20" s="181"/>
      <c r="F20" s="181"/>
      <c r="G20" s="176"/>
    </row>
    <row r="21" spans="1:9" ht="15.75" customHeight="1">
      <c r="A21" s="177"/>
      <c r="B21" s="178" t="s">
        <v>579</v>
      </c>
      <c r="C21" s="177"/>
      <c r="D21" s="364">
        <f>D20</f>
        <v>45586</v>
      </c>
      <c r="E21" s="364"/>
      <c r="F21" s="364"/>
      <c r="G21" s="364"/>
    </row>
    <row r="22" spans="1:9" ht="15.75" customHeight="1" thickBot="1">
      <c r="A22" s="179"/>
      <c r="B22" s="179"/>
      <c r="C22" s="179"/>
      <c r="D22" s="179"/>
      <c r="E22" s="179"/>
      <c r="F22" s="182" t="s">
        <v>540</v>
      </c>
    </row>
    <row r="23" spans="1:9" ht="15.75" customHeight="1">
      <c r="A23" s="355" t="s">
        <v>531</v>
      </c>
      <c r="B23" s="356"/>
      <c r="C23" s="357" t="s">
        <v>541</v>
      </c>
      <c r="D23" s="356"/>
      <c r="E23" s="183" t="s">
        <v>542</v>
      </c>
      <c r="F23" s="270" t="s">
        <v>542</v>
      </c>
      <c r="I23" s="184"/>
    </row>
    <row r="24" spans="1:9" ht="15.75" customHeight="1">
      <c r="A24" s="358" t="s">
        <v>27</v>
      </c>
      <c r="B24" s="359"/>
      <c r="C24" s="360" t="s">
        <v>330</v>
      </c>
      <c r="D24" s="361"/>
      <c r="E24" s="185" t="s">
        <v>543</v>
      </c>
      <c r="F24" s="271" t="s">
        <v>543</v>
      </c>
      <c r="I24" s="184"/>
    </row>
    <row r="25" spans="1:9" ht="15.75" customHeight="1">
      <c r="A25" s="186"/>
      <c r="B25" s="187"/>
      <c r="C25" s="188"/>
      <c r="D25" s="188"/>
      <c r="E25" s="189">
        <f>G19</f>
        <v>45585</v>
      </c>
      <c r="F25" s="190">
        <v>45578</v>
      </c>
      <c r="G25" s="191"/>
      <c r="I25" s="184"/>
    </row>
    <row r="26" spans="1:9" ht="15.75" customHeight="1">
      <c r="A26" s="349" t="s">
        <v>572</v>
      </c>
      <c r="B26" s="350"/>
      <c r="C26" s="192" t="s">
        <v>544</v>
      </c>
      <c r="D26" s="192"/>
      <c r="E26" s="193"/>
      <c r="F26" s="272"/>
      <c r="I26" s="194"/>
    </row>
    <row r="27" spans="1:9" ht="15.75" customHeight="1">
      <c r="A27" s="195"/>
      <c r="B27" s="196"/>
      <c r="C27" s="197" t="s">
        <v>545</v>
      </c>
      <c r="D27" s="198"/>
      <c r="E27" s="297"/>
      <c r="F27" s="275"/>
      <c r="I27" s="194"/>
    </row>
    <row r="28" spans="1:9" ht="15.75" customHeight="1">
      <c r="A28" s="347">
        <v>1</v>
      </c>
      <c r="B28" s="348"/>
      <c r="C28" s="200" t="s">
        <v>546</v>
      </c>
      <c r="D28" s="201"/>
      <c r="E28" s="298"/>
      <c r="F28" s="299"/>
      <c r="I28" s="194"/>
    </row>
    <row r="29" spans="1:9" ht="15.75" customHeight="1">
      <c r="A29" s="202"/>
      <c r="B29" s="203"/>
      <c r="C29" s="204" t="s">
        <v>547</v>
      </c>
      <c r="D29" s="205"/>
      <c r="E29" s="274"/>
      <c r="F29" s="275"/>
      <c r="I29" s="194"/>
    </row>
    <row r="30" spans="1:9" ht="15.75" customHeight="1">
      <c r="A30" s="362">
        <v>1.1000000000000001</v>
      </c>
      <c r="B30" s="363"/>
      <c r="C30" s="206" t="s">
        <v>582</v>
      </c>
      <c r="D30" s="207"/>
      <c r="E30" s="163">
        <f>F34</f>
        <v>179922548330</v>
      </c>
      <c r="F30" s="281">
        <v>180693273552</v>
      </c>
      <c r="G30" s="208"/>
      <c r="H30" s="208"/>
      <c r="I30" s="184"/>
    </row>
    <row r="31" spans="1:9" ht="15.75" customHeight="1">
      <c r="A31" s="345">
        <v>1.2</v>
      </c>
      <c r="B31" s="346"/>
      <c r="C31" s="209" t="s">
        <v>583</v>
      </c>
      <c r="D31" s="210"/>
      <c r="E31" s="258">
        <f>F35</f>
        <v>14105.12</v>
      </c>
      <c r="F31" s="282">
        <v>14023.14</v>
      </c>
      <c r="G31" s="208"/>
      <c r="H31" s="208"/>
      <c r="I31" s="184"/>
    </row>
    <row r="32" spans="1:9" ht="15.75" customHeight="1">
      <c r="A32" s="347">
        <v>2</v>
      </c>
      <c r="B32" s="348"/>
      <c r="C32" s="200" t="s">
        <v>548</v>
      </c>
      <c r="D32" s="201"/>
      <c r="E32" s="259"/>
      <c r="F32" s="283"/>
      <c r="G32" s="208"/>
      <c r="H32" s="208"/>
      <c r="I32" s="184"/>
    </row>
    <row r="33" spans="1:9" ht="15.75" customHeight="1">
      <c r="A33" s="211"/>
      <c r="B33" s="212"/>
      <c r="C33" s="209" t="s">
        <v>549</v>
      </c>
      <c r="D33" s="205"/>
      <c r="E33" s="260"/>
      <c r="F33" s="284"/>
      <c r="G33" s="208"/>
      <c r="H33" s="208"/>
      <c r="I33" s="184"/>
    </row>
    <row r="34" spans="1:9" ht="15.75" customHeight="1">
      <c r="A34" s="362">
        <v>2.1</v>
      </c>
      <c r="B34" s="363"/>
      <c r="C34" s="206" t="s">
        <v>584</v>
      </c>
      <c r="D34" s="207"/>
      <c r="E34" s="163">
        <v>177882386030</v>
      </c>
      <c r="F34" s="281">
        <v>179922548330</v>
      </c>
      <c r="G34" s="208"/>
      <c r="H34" s="208"/>
      <c r="I34" s="213"/>
    </row>
    <row r="35" spans="1:9" ht="15.75" customHeight="1">
      <c r="A35" s="345">
        <v>2.2000000000000002</v>
      </c>
      <c r="B35" s="346"/>
      <c r="C35" s="214" t="s">
        <v>585</v>
      </c>
      <c r="D35" s="205"/>
      <c r="E35" s="258">
        <v>14121.85</v>
      </c>
      <c r="F35" s="282">
        <v>14105.12</v>
      </c>
      <c r="G35" s="208"/>
      <c r="H35" s="208"/>
    </row>
    <row r="36" spans="1:9" ht="15.75" customHeight="1">
      <c r="A36" s="365">
        <v>3</v>
      </c>
      <c r="B36" s="366"/>
      <c r="C36" s="215" t="s">
        <v>574</v>
      </c>
      <c r="D36" s="216"/>
      <c r="E36" s="261"/>
      <c r="F36" s="285"/>
      <c r="G36" s="208"/>
      <c r="H36" s="208"/>
    </row>
    <row r="37" spans="1:9" ht="15.75" customHeight="1">
      <c r="A37" s="217"/>
      <c r="B37" s="218"/>
      <c r="C37" s="219" t="s">
        <v>575</v>
      </c>
      <c r="D37" s="220"/>
      <c r="E37" s="273">
        <f>E34-E30</f>
        <v>-2040162300</v>
      </c>
      <c r="F37" s="286">
        <v>-770725222</v>
      </c>
      <c r="G37" s="208"/>
      <c r="H37" s="208"/>
    </row>
    <row r="38" spans="1:9" ht="15.75" customHeight="1">
      <c r="A38" s="367">
        <v>3.1</v>
      </c>
      <c r="B38" s="368"/>
      <c r="C38" s="221" t="s">
        <v>550</v>
      </c>
      <c r="D38" s="222"/>
      <c r="E38" s="261"/>
      <c r="F38" s="285"/>
      <c r="G38" s="208"/>
      <c r="H38" s="208"/>
    </row>
    <row r="39" spans="1:9" ht="15.75" customHeight="1">
      <c r="A39" s="223"/>
      <c r="B39" s="224"/>
      <c r="C39" s="219" t="s">
        <v>551</v>
      </c>
      <c r="D39" s="225"/>
      <c r="E39" s="262">
        <f>E37-E41</f>
        <v>215702952</v>
      </c>
      <c r="F39" s="287">
        <v>1046431262</v>
      </c>
      <c r="G39" s="208"/>
      <c r="H39" s="208"/>
    </row>
    <row r="40" spans="1:9" ht="15.75" customHeight="1">
      <c r="A40" s="343">
        <v>3.2</v>
      </c>
      <c r="B40" s="344"/>
      <c r="C40" s="226" t="s">
        <v>581</v>
      </c>
      <c r="D40" s="227"/>
      <c r="E40" s="263"/>
      <c r="F40" s="288"/>
      <c r="G40" s="208"/>
      <c r="H40" s="208"/>
    </row>
    <row r="41" spans="1:9" ht="15.75" customHeight="1">
      <c r="A41" s="228"/>
      <c r="B41" s="229"/>
      <c r="C41" s="167" t="s">
        <v>577</v>
      </c>
      <c r="D41" s="225"/>
      <c r="E41" s="286">
        <v>-2255865252</v>
      </c>
      <c r="F41" s="286">
        <v>-1817156484</v>
      </c>
      <c r="G41" s="208"/>
      <c r="H41" s="208"/>
    </row>
    <row r="42" spans="1:9" ht="15.75" customHeight="1">
      <c r="A42" s="343">
        <v>3.3</v>
      </c>
      <c r="B42" s="344"/>
      <c r="C42" s="221" t="s">
        <v>552</v>
      </c>
      <c r="D42" s="222"/>
      <c r="E42" s="264"/>
      <c r="F42" s="289"/>
      <c r="G42" s="208"/>
      <c r="H42" s="208"/>
    </row>
    <row r="43" spans="1:9" ht="15.75" customHeight="1">
      <c r="A43" s="223"/>
      <c r="B43" s="230"/>
      <c r="C43" s="167" t="s">
        <v>553</v>
      </c>
      <c r="D43" s="225"/>
      <c r="E43" s="265"/>
      <c r="F43" s="290"/>
      <c r="G43" s="208"/>
      <c r="H43" s="208"/>
    </row>
    <row r="44" spans="1:9" ht="15.75" customHeight="1">
      <c r="A44" s="365">
        <v>4</v>
      </c>
      <c r="B44" s="369">
        <v>4</v>
      </c>
      <c r="C44" s="231" t="s">
        <v>573</v>
      </c>
      <c r="D44" s="222"/>
      <c r="E44" s="266"/>
      <c r="F44" s="291"/>
      <c r="G44" s="208"/>
      <c r="H44" s="208"/>
    </row>
    <row r="45" spans="1:9" ht="15.75" customHeight="1">
      <c r="A45" s="232"/>
      <c r="B45" s="233"/>
      <c r="C45" s="167" t="s">
        <v>576</v>
      </c>
      <c r="D45" s="225"/>
      <c r="E45" s="267">
        <f>E35/E31-1</f>
        <v>1.1860941275223524E-3</v>
      </c>
      <c r="F45" s="292">
        <v>5.846051597573787E-3</v>
      </c>
      <c r="G45" s="199"/>
      <c r="H45" s="208"/>
    </row>
    <row r="46" spans="1:9" ht="15.75" customHeight="1">
      <c r="A46" s="365">
        <v>5</v>
      </c>
      <c r="B46" s="369"/>
      <c r="C46" s="234" t="s">
        <v>554</v>
      </c>
      <c r="D46" s="235"/>
      <c r="E46" s="268"/>
      <c r="F46" s="293"/>
      <c r="G46" s="208"/>
      <c r="H46" s="208"/>
    </row>
    <row r="47" spans="1:9" ht="15.75" customHeight="1">
      <c r="A47" s="217"/>
      <c r="B47" s="218"/>
      <c r="C47" s="236" t="s">
        <v>555</v>
      </c>
      <c r="D47" s="237"/>
      <c r="E47" s="269"/>
      <c r="F47" s="294"/>
      <c r="G47" s="208"/>
      <c r="H47" s="208"/>
    </row>
    <row r="48" spans="1:9" ht="15.75" customHeight="1">
      <c r="A48" s="374">
        <v>5.0999999999999996</v>
      </c>
      <c r="B48" s="375"/>
      <c r="C48" s="238" t="s">
        <v>586</v>
      </c>
      <c r="D48" s="207"/>
      <c r="E48" s="301">
        <v>14499.55</v>
      </c>
      <c r="F48" s="296">
        <v>14499.55</v>
      </c>
      <c r="H48" s="208"/>
    </row>
    <row r="49" spans="1:8" ht="15.75" customHeight="1">
      <c r="A49" s="374">
        <v>5.2</v>
      </c>
      <c r="B49" s="375"/>
      <c r="C49" s="239" t="s">
        <v>587</v>
      </c>
      <c r="D49" s="240"/>
      <c r="E49" s="301">
        <v>13055.63</v>
      </c>
      <c r="F49" s="295">
        <v>13055.63</v>
      </c>
      <c r="G49" s="208"/>
      <c r="H49" s="208"/>
    </row>
    <row r="50" spans="1:8" ht="15.75" customHeight="1">
      <c r="A50" s="372">
        <v>6</v>
      </c>
      <c r="B50" s="373"/>
      <c r="C50" s="241" t="s">
        <v>592</v>
      </c>
      <c r="D50" s="242"/>
      <c r="E50" s="276"/>
      <c r="F50" s="277"/>
      <c r="G50" s="208"/>
      <c r="H50" s="208"/>
    </row>
    <row r="51" spans="1:8" ht="15.75" customHeight="1">
      <c r="A51" s="374">
        <v>6.1</v>
      </c>
      <c r="B51" s="375">
        <v>6.1</v>
      </c>
      <c r="C51" s="243" t="s">
        <v>594</v>
      </c>
      <c r="D51" s="244"/>
      <c r="E51" s="278">
        <v>679428.71</v>
      </c>
      <c r="F51" s="278">
        <v>679428.71</v>
      </c>
      <c r="G51" s="302"/>
      <c r="H51" s="208"/>
    </row>
    <row r="52" spans="1:8" ht="15.75" customHeight="1">
      <c r="A52" s="374">
        <v>6.2</v>
      </c>
      <c r="B52" s="375"/>
      <c r="C52" s="206" t="s">
        <v>588</v>
      </c>
      <c r="D52" s="238"/>
      <c r="E52" s="303">
        <v>9594790328.3134995</v>
      </c>
      <c r="F52" s="278">
        <v>9583423485.9951992</v>
      </c>
      <c r="G52" s="300"/>
      <c r="H52" s="208"/>
    </row>
    <row r="53" spans="1:8" ht="15.75" customHeight="1" thickBot="1">
      <c r="A53" s="370">
        <v>6.2</v>
      </c>
      <c r="B53" s="371">
        <v>6.3</v>
      </c>
      <c r="C53" s="245" t="s">
        <v>593</v>
      </c>
      <c r="D53" s="245"/>
      <c r="E53" s="279">
        <v>5.3938956759301229E-2</v>
      </c>
      <c r="F53" s="280">
        <v>5.3264160467636476E-2</v>
      </c>
      <c r="G53" s="300"/>
      <c r="H53" s="208"/>
    </row>
    <row r="54" spans="1:8" ht="15.75" customHeight="1">
      <c r="A54" s="246"/>
      <c r="B54" s="246"/>
      <c r="C54" s="246"/>
      <c r="D54" s="246"/>
      <c r="E54" s="247"/>
      <c r="F54" s="247"/>
    </row>
    <row r="55" spans="1:8">
      <c r="B55" s="248"/>
      <c r="C55" s="249" t="s">
        <v>556</v>
      </c>
      <c r="D55" s="249"/>
      <c r="E55" s="340" t="s">
        <v>557</v>
      </c>
      <c r="F55" s="340"/>
    </row>
    <row r="56" spans="1:8">
      <c r="B56" s="248"/>
      <c r="C56" s="250" t="s">
        <v>589</v>
      </c>
      <c r="D56" s="249"/>
      <c r="E56" s="339" t="s">
        <v>558</v>
      </c>
      <c r="F56" s="340"/>
    </row>
    <row r="57" spans="1:8" ht="14.25" customHeight="1">
      <c r="C57" s="251"/>
      <c r="D57" s="251"/>
      <c r="E57" s="174"/>
      <c r="F57" s="174"/>
    </row>
    <row r="58" spans="1:8" ht="14.25" customHeight="1">
      <c r="A58" s="252"/>
      <c r="B58" s="252"/>
    </row>
    <row r="59" spans="1:8" ht="14.25" customHeight="1">
      <c r="A59" s="252"/>
      <c r="B59" s="252"/>
    </row>
    <row r="60" spans="1:8" ht="14.25" customHeight="1">
      <c r="A60" s="252"/>
      <c r="B60" s="252"/>
    </row>
    <row r="61" spans="1:8" ht="14.25" customHeight="1">
      <c r="A61" s="252"/>
      <c r="B61" s="252"/>
    </row>
    <row r="62" spans="1:8" ht="14.25" customHeight="1">
      <c r="A62" s="252"/>
      <c r="B62" s="252"/>
    </row>
    <row r="63" spans="1:8" ht="14.25" customHeight="1">
      <c r="A63" s="252"/>
      <c r="B63" s="252"/>
      <c r="C63" s="250"/>
      <c r="E63" s="341"/>
      <c r="F63" s="341"/>
    </row>
    <row r="64" spans="1:8" ht="14.25" customHeight="1">
      <c r="A64" s="253"/>
      <c r="B64" s="253"/>
      <c r="C64" s="254"/>
      <c r="D64" s="173"/>
      <c r="E64" s="342"/>
      <c r="F64" s="342"/>
    </row>
    <row r="65" spans="1:4" ht="16.5">
      <c r="A65" s="253"/>
      <c r="B65" s="253"/>
      <c r="C65" s="253"/>
      <c r="D65" s="253"/>
    </row>
    <row r="66" spans="1:4" ht="16.5">
      <c r="A66" s="255"/>
      <c r="B66" s="255"/>
      <c r="C66" s="255"/>
      <c r="D66" s="255"/>
    </row>
    <row r="67" spans="1:4" ht="16.5">
      <c r="A67" s="256"/>
      <c r="B67" s="256"/>
      <c r="C67" s="255"/>
      <c r="D67" s="255"/>
    </row>
    <row r="68" spans="1:4" ht="15.75">
      <c r="A68" s="257"/>
      <c r="B68" s="257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E56:F56"/>
    <mergeCell ref="E63:F63"/>
    <mergeCell ref="E64:F64"/>
    <mergeCell ref="A40:B40"/>
    <mergeCell ref="A35:B3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0yfs4TsKhvAL5omW19v/bPQNR5k=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v6Fnq2IxvJupv0fJ/HDW04Znz/c=</DigestValue>
    </Reference>
  </SignedInfo>
  <SignatureValue>OLDMaFgNQwtYDbRUJGvZ/BtsK34FUSJINvfTDp7F9Xe9G0pp1gXezSeZn6y77HxHyfbz5q4uTFit
Y+m2fJhKKGpieELO2ATPLVmB/lsCJsYu2n/9ktNi6v8OM1FfRWlZrbwjf64NCUcMAkR2f6tnpJVz
//fJIT70K4DW/MKAwRawgrChAIZu3uDF07FGClGnnTvU0bRXkEhtNKXIdvK3i66LEewV6CIf/xmL
b2GmzR8IZPVbnDqlMHVwW7fjcqLBX+/NWeo9hXaS/IOZ3MwTwJFnNlZRqyljdoW3ILO8ur1YOm9A
klZHZYFyEaiDQI+jaTMyJexDz0yeKsKrl7jEGg==</SignatureValue>
  <KeyInfo>
    <X509Data>
      <X509Certificate>MIIFkDCCBHigAwIBAgIQVAEBAVgCX9gpWjqeRKe/4zANBgkqhkiG9w0BAQsFADBcMQswCQYDVQQG
EwJWTjEzMDEGA1UECgwqVklFVE5BTSBQT1NUUyBBTkQgVEVMRUNPTU1VTklDQVRJT05TIEdST1VQ
MRgwFgYDVQQDDA9WTlBULUNBIFNIQS0yNTYwHhcNMjQwNjI1MTE0ODAwWhcNMjUwNzI4MTEwOTQ3
WjCB1DELMAkGA1UEBhMCVk4xEjAQBgNVBAgMCUjDgCBO4buYSTEcMBoGA1UEBwwTUXXhuq1uIEhv
w6BuIEtp4bq/bTFvMG0GA1UEAwxmTkfDgk4gSMOATkcgVEjGr8agTkcgTeG6oEkgQ+G7lCBQSOG6
pk4gxJDhuqZVIFTGryBWw4AgUEjDgVQgVFJJ4buCTiBWSeG7hlQgTkFNIC0gQ0hJIE5Iw4FOSCBI
w4AgVEjDgE5IMSIwIAYKCZImiZPyLGQBAQwSTVNUOjAxMDAxNTA2MTktMDczMIIBIjANBgkqhkiG
9w0BAQEFAAOCAQ8AMIIBCgKCAQEAzPBjTuh7+BTxkrDN/2zwkQHXQAFeOVNjE8VqMNDlNL7/mx2r
fZyhI88eBPHVYF0nMwMzm/sVNmsAfgxdtyV86zhodk1M4NtlaSRaKPpg1YRA1OQMYrdBmB19SJjl
YUMGiwRTVDtnQgHDBjke6kMn6R+yjH3Qhhrsc4Lcm/rkojZc+aZYhIeOdf3TBXAvNpoRzL9KCQZd
TTlDiPEbzqNSxaPlyYr20/q8IfdHTetyWoMRZ29FCZARWQKniRoLUsxeY8Gb8xS96uyxEGgmq3Uh
UnDK1DcdZDnXHhA0VUEPERXVtWcVjAL5qD7+X5H5JQN0H7nt8AmU0p+4w9V/TDG9RwIDAQABo4IB
0zCCAc8wfgYIKwYBBQUHAQEEcjBwMDkGCCsGAQUFBzAChi1odHRwOi8vcHViLnZucHQtY2Eudm4v
Y2VydHMvdm5wdGNhLXNoYTI1Ni5jZXIwMwYIKwYBBQUHMAGGJ2h0dHA6Ly9vY3NwLXNoYTI1Ni52
bnB0LWNhLnZuL3Jlc3BvbmRlcjAdBgNVHQ4EFgQU5W1PYLzQs2cnd1uVozHwKEarZGIwDAYDVR0T
AQH/BAIwADAfBgNVHSMEGDAWgBS2TWtr1qadNO0yOexCVKy+MmPYcTBoBgNVHSAEYTBfMF0GDisG
AQQBge0DAQEDAQEBMEswIgYIKwYBBQUHAgIwFh4UAE8ASQBEAC0AUwBUAC0AMgAuADAwJQYIKwYB
BQUHAgEWGWh0dHA6Ly9wdWIudm5wdC1jYS52bi9ycGEwPwYDVR0fBDgwNjA0oDKgMIYuaHR0cDov
L2NybC1zaGEyNTYudm5wdC1jYS52bi92bnB0Y2Etc2hhMjU2LmNybDAOBgNVHQ8BAf8EBAMCBPAw
IAYDVR0lBBkwFwYKKwYBBAGCNwoDDAYJKoZIhvcvAQEFMCIGA1UdEQQbMBmBF25ndXllbmFuaC5s
dGRAZ21haWwuY29tMA0GCSqGSIb3DQEBCwUAA4IBAQB1W+KOUqmPseEp3Irlyif01QEnwWiTZXfY
piQscicQPdmmiiGUJWCewiYlGDS+raL9Rg4QxRDc6sr+TsTKBzb+c5XzdlR356reycJpNQPZ/lj9
XF8ocfSVGXbWOjRvlf9j65kVAPFXnQAtD5rQgTkAlCbE/qWrg9+VU3rcTdx0OfrjSh1QzEYxs1O9
2SYJf1tkWTa2ABUJbksG5xz+HUTtU5L2I3U7f2gNB1ODHyZX8DLMDXTjb+O1GdO2Ec3UxNyEuhha
jvTPtGPAfXWGjwGOykrvslELVr7EC3NrNOKruleWb1TyxtglH/CS43wyXWKlXaQaMsBHpU9QB+jG
i0r+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9kHFAO+VgW9fmpAZxMlzinu/oRc=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eubdLkA/TDU8M1UE9H0lsxbwweE=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9qXHiI382EmVQILB+HPxK41P0Xg=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XDghjsI1FpqMOypW9590WX6a3uU=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wE/URPc+EX8BTv7/O5A/1xXOvQA=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XTuuJci40Wv1GW4ez4Zlcw9ka6c=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2024-10-21T09:29:59Z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2024-10-21T09:29:59Z</xd:SigningTime>
          <xd:SigningCertificate>
            <xd:Cert>
              <xd:CertDigest>
                <DigestMethod Algorithm="http://www.w3.org/2000/09/xmldsig#sha1"/>
                <DigestValue>0bNbiON3hU4h0ifwUc+d6XK812Q=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HBocWpq2M65IGQtq7FxAN6Sb65b+/gaMYaUtlHvyuzY=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978GNNOyBB3TNHcw7bbrsN6fT9tlQ0cdkb1aoYi18vI=</DigestValue>
    </Reference>
  </SignedInfo>
  <SignatureValue>QujSsLr55uliddL00fQxdcoUWmbx/NJcBdJNEAsQLmoI0cSUFRW67gf2e2cMe6gVeX3+iyWNEM+c
S6UZO7OmCXjYNAn3/BTZOBb5M3oy9F9t129fEAdSmiYCJdrx+TgkF7crDsyZY0cplCYQho1H2kq6
FncimjQ4n02Xi+tXlltPHjMhTK3I5ld8VMEwRveCyxnAuCqhV1Z5yx2L043R1D4O/B1jmYlb+TX2
yPIdQ+SNFpYtFaN9rPoLuYmnr0pf00B2xS6uIspivfMpKuKQxugOj0iQ8QoYWjiuh+XsLolImF0E
oxgYt3w4S4PZZUfW2W1gjbSzySS/7wRDMlX/tA==</SignatureValue>
  <KeyInfo>
    <X509Data>
      <X509Certificate>MIIFVzCCBD+gAwIBAgIQVAEBAZH/31CRjwtP/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/IsZAEBDA5NU1Q6MDEwMjk5NTc0OTCCASIwDQYJKoZIhvcNAQEBBQADggEPADCCAQoCggEBAN4cdUVVO8oG3D7tw/Y+DeALdjq9VN/Z0Q9mOX0oru/PrnfXmvih1fgzE3EFim0lgv+D9KKOCucgPooA/DrTGxNxa9a0hcmy4Bh0kU+GUYFUP824YXUoO7ge+UH317ojdtorZyicPUOlJ4fW9+AmmpM9T9BgyigVpAo8BYkN2FollyFPXn98pMy3B0cjKNVKPgEkKO/1r/jwdrmEU/S/oeOimWpsuNvzPiWtD7Hw9zwZiv+LIcfNtFoY+LvPSdQTPkr6AgmCKBVXLSj9YDhMvbAJfXndN0DP2Fr5xtSxeXSKwFOOjeHWraSnJQwoHYbXR/UjYMGGoxk3lGXmRzbijHkCAwEAAaOCAc8wggHLMH4GCCsGAQUFBwEBBHIwcDA5BggrBgEFBQcwAoYtaHR0cDovL3B1Yi52bnB0LWNhLnZuL2NlcnRzL3ZucHRjYS1zaGEyNTYuY2VyMDMGCCsGAQUFBzABhidodHRwOi8vb2NzcC1zaGEyNTYudm5wdC1jYS52bi9yZXNwb25kZXIwHQYDVR0OBBYEFJ19F2wPJwmooSjpYSSAUlUNgqqS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eBgNVHREEFzAVgRN0aHV5bG9kdWNAZ21haWwuY29tMA0GCSqGSIb3DQEBCwUAA4IBAQC2q2hmxXgW186D82RbF9WKVS4BMiR+bO/qkmxTNZ4pDaEawcc7qzsXST+h9HRESvIr4h8CJO9JACmC4citdfR62CcziPp5YFFGO5s4sz3X2Yi5FV+d/SRQu8kWKtal6daSSHwDPrOhovpw40hp1BiWNJ/YAKGPf181U0TZ51ld3NLqwKznQtVPYfVYpX9+Asur1SEPtBZncyzwu7jWcUUTHVE1kzbPbKXDess0GGOI8bGYWMFwGy167T3IGE2i+LwiebLyzoVG5de2d2vF9hZIYyCAHg8iGzgbGzD6P8yebLtZiBnubAU5sS8BnfeH1uUQJjg2uhOIpEWcfWrMnP45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txEQUXw+NywjsdzHpkdy3rVvBWwPV8S5H66HHQdc8Q8=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s25GbW8FjUwBGmvbOzGF9E2gyZhaqhkFuFg+0X2W5xI=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d+bQxkehxttRDyrhVjbKYQzlqCfyKClDMeipcSSN9wY=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7mXuTZqO97j8pP+nhzDIDvQDjSvSCaKXeW3imkZ61/8=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jgPzADr3igRHbSYzq5lwfGVmkLzR1pzfvAbfLrEJC58=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2024-10-21T10:29:52Z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2024-10-21T10:29:52Z</xd:SigningTime>
          <xd:SigningCertificate>
            <xd:Cert>
              <xd:CertDigest>
                <DigestMethod Algorithm="http://www.w3.org/2001/04/xmlenc#sha256"/>
                <DigestValue>5ovzSXb18f6nzpsFsTxgtgnHtKg/tiXleXaAZs7sD5I=</DigestValue>
              </xd:CertDigest>
              <xd:IssuerSerial>
                <X509IssuerName>CN=VNPT-CA SHA-256, O=VIETNAM POSTS AND TELECOMMUNICATIONS GROUP, C=VN</X509IssuerName>
                <X509SerialNumber>111660364349613891399533670828300330762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Trinh Thi Thao Mien</cp:lastModifiedBy>
  <cp:lastPrinted>2024-10-07T04:44:50Z</cp:lastPrinted>
  <dcterms:created xsi:type="dcterms:W3CDTF">2014-09-25T08:23:57Z</dcterms:created>
  <dcterms:modified xsi:type="dcterms:W3CDTF">2024-10-21T02:18:37Z</dcterms:modified>
</cp:coreProperties>
</file>