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<sst xmlns="http://schemas.openxmlformats.org/spreadsheetml/2006/main" count="1388" uniqueCount="597">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</sst>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A19" zoomScale="75" zoomScaleNormal="75" workbookViewId="0">
      <selection activeCell="I35" sqref="I35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3" t="s">
        <v>563</v>
      </c>
      <c r="C1" s="343"/>
      <c r="D1" s="343"/>
      <c r="E1" s="343"/>
      <c r="F1" s="343"/>
      <c r="G1" s="343"/>
    </row>
    <row r="2" spans="2:7" ht="15.75" customHeight="1">
      <c r="B2" s="367" t="s">
        <v>564</v>
      </c>
      <c r="C2" s="367"/>
      <c r="D2" s="367"/>
      <c r="E2" s="367"/>
      <c r="F2" s="367"/>
      <c r="G2" s="367"/>
    </row>
    <row r="3" spans="2:7" ht="19.5" customHeight="1">
      <c r="B3" s="368" t="s">
        <v>582</v>
      </c>
      <c r="C3" s="368"/>
      <c r="D3" s="368"/>
      <c r="E3" s="368"/>
      <c r="F3" s="368"/>
      <c r="G3" s="368"/>
    </row>
    <row r="4" spans="2:7" ht="18" customHeight="1">
      <c r="B4" s="369" t="s">
        <v>565</v>
      </c>
      <c r="C4" s="369"/>
      <c r="D4" s="369"/>
      <c r="E4" s="369"/>
      <c r="F4" s="369"/>
      <c r="G4" s="36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3" t="s">
        <v>566</v>
      </c>
      <c r="C6" s="343"/>
      <c r="D6" s="343"/>
      <c r="E6" s="343"/>
      <c r="F6" s="343"/>
      <c r="G6" s="343"/>
    </row>
    <row r="7" spans="2:7" ht="15.75" customHeight="1">
      <c r="B7" s="343" t="s">
        <v>567</v>
      </c>
      <c r="C7" s="343"/>
      <c r="D7" s="343"/>
      <c r="E7" s="343"/>
      <c r="F7" s="343"/>
      <c r="G7" s="343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2" t="s">
        <v>572</v>
      </c>
      <c r="C18" s="362"/>
      <c r="D18" s="362"/>
      <c r="E18" s="161" t="str">
        <f>"Từ ngày "&amp;TEXT(H18,"dd/mm/yyyy")&amp;" đến "&amp;TEXT(H19,"dd/mm/yyyy")</f>
        <v>Từ ngày 01/07/2024 đến 07/07/2024</v>
      </c>
      <c r="H18" s="176">
        <v>45474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01/07/2024 to 07/07/2024</v>
      </c>
      <c r="H19" s="176">
        <f>H18+6</f>
        <v>45480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45481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77">
        <f>E20</f>
        <v>45481</v>
      </c>
      <c r="F21" s="377"/>
      <c r="G21" s="377"/>
      <c r="H21" s="377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70" t="s">
        <v>531</v>
      </c>
      <c r="C23" s="371"/>
      <c r="D23" s="372" t="s">
        <v>541</v>
      </c>
      <c r="E23" s="371"/>
      <c r="F23" s="184" t="s">
        <v>542</v>
      </c>
      <c r="G23" s="272" t="s">
        <v>560</v>
      </c>
      <c r="I23" s="179"/>
      <c r="L23" s="185"/>
    </row>
    <row r="24" spans="2:12" ht="15.75" customHeight="1">
      <c r="B24" s="373" t="s">
        <v>27</v>
      </c>
      <c r="C24" s="374"/>
      <c r="D24" s="375" t="s">
        <v>330</v>
      </c>
      <c r="E24" s="376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45480</v>
      </c>
      <c r="G25" s="191">
        <f>+H18-1</f>
        <v>45473</v>
      </c>
      <c r="H25" s="192"/>
      <c r="I25" s="179"/>
      <c r="L25" s="185"/>
    </row>
    <row r="26" spans="2:12" ht="15.75" customHeight="1">
      <c r="B26" s="365" t="s">
        <v>574</v>
      </c>
      <c r="C26" s="366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8">
        <v>1</v>
      </c>
      <c r="C28" s="359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60">
        <v>1.1000000000000001</v>
      </c>
      <c r="C30" s="361"/>
      <c r="D30" s="208" t="s">
        <v>584</v>
      </c>
      <c r="E30" s="209"/>
      <c r="F30" s="163">
        <f>G34</f>
        <v>229937499633</v>
      </c>
      <c r="G30" s="282">
        <v>229092306797</v>
      </c>
      <c r="H30" s="210"/>
      <c r="I30" s="211"/>
      <c r="J30" s="210"/>
      <c r="K30" s="210"/>
      <c r="L30" s="185"/>
    </row>
    <row r="31" spans="2:12" ht="15.75" customHeight="1">
      <c r="B31" s="363">
        <v>1.2</v>
      </c>
      <c r="C31" s="364"/>
      <c r="D31" s="212" t="s">
        <v>585</v>
      </c>
      <c r="E31" s="213"/>
      <c r="F31" s="261">
        <f>G35</f>
        <v>11887.21</v>
      </c>
      <c r="G31" s="283">
        <v>12347.75</v>
      </c>
      <c r="H31" s="210"/>
      <c r="I31" s="211"/>
      <c r="J31" s="210"/>
      <c r="K31" s="210"/>
      <c r="L31" s="185"/>
    </row>
    <row r="32" spans="2:12" ht="15.75" customHeight="1">
      <c r="B32" s="358">
        <v>2</v>
      </c>
      <c r="C32" s="359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60">
        <v>2.1</v>
      </c>
      <c r="C34" s="361"/>
      <c r="D34" s="208" t="s">
        <v>586</v>
      </c>
      <c r="E34" s="209"/>
      <c r="F34" s="303">
        <v>240479506003</v>
      </c>
      <c r="G34" s="282">
        <v>229937499633</v>
      </c>
      <c r="H34" s="210"/>
      <c r="I34" s="211"/>
      <c r="J34" s="210"/>
      <c r="K34" s="210"/>
      <c r="L34" s="216"/>
    </row>
    <row r="35" spans="2:12" ht="15.75" customHeight="1">
      <c r="B35" s="363">
        <v>2.2000000000000002</v>
      </c>
      <c r="C35" s="364"/>
      <c r="D35" s="217" t="s">
        <v>587</v>
      </c>
      <c r="E35" s="207"/>
      <c r="F35" s="304">
        <v>12169.79</v>
      </c>
      <c r="G35" s="283">
        <v>11887.21</v>
      </c>
      <c r="H35" s="210"/>
      <c r="I35" s="211"/>
      <c r="J35" s="210"/>
      <c r="K35" s="210"/>
    </row>
    <row r="36" spans="2:12" ht="15.75" customHeight="1">
      <c r="B36" s="345">
        <v>3</v>
      </c>
      <c r="C36" s="346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10542006370</v>
      </c>
      <c r="G37" s="275">
        <f>G34-G30</f>
        <v>845192836</v>
      </c>
      <c r="H37" s="210"/>
      <c r="I37" s="211"/>
      <c r="J37" s="210"/>
      <c r="K37" s="210"/>
    </row>
    <row r="38" spans="2:12" ht="15.75" customHeight="1">
      <c r="B38" s="347">
        <v>3.1</v>
      </c>
      <c r="C38" s="348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5528822618</v>
      </c>
      <c r="G39" s="265">
        <f>G37-G41</f>
        <v>-8695615342</v>
      </c>
      <c r="H39" s="210"/>
      <c r="I39" s="211"/>
      <c r="J39" s="210"/>
      <c r="K39" s="210"/>
    </row>
    <row r="40" spans="2:12" ht="15.75" customHeight="1">
      <c r="B40" s="349">
        <v>3.2</v>
      </c>
      <c r="C40" s="350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5">
        <v>5013183752</v>
      </c>
      <c r="G41" s="305">
        <v>9540808178</v>
      </c>
      <c r="H41" s="210"/>
      <c r="I41" s="300"/>
      <c r="J41" s="210"/>
      <c r="K41" s="210"/>
    </row>
    <row r="42" spans="2:12" ht="15.75" customHeight="1">
      <c r="B42" s="349">
        <v>3.3</v>
      </c>
      <c r="C42" s="350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45">
        <v>4</v>
      </c>
      <c r="C44" s="351">
        <v>4</v>
      </c>
      <c r="D44" s="234" t="s">
        <v>575</v>
      </c>
      <c r="E44" s="225"/>
      <c r="F44" s="301"/>
      <c r="G44" s="302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2.3771768144080996E-2</v>
      </c>
      <c r="G45" s="269">
        <f>G35/G31-1</f>
        <v>-3.7297483347168536E-2</v>
      </c>
      <c r="H45" s="200"/>
      <c r="I45" s="211"/>
      <c r="J45" s="210"/>
      <c r="K45" s="210"/>
    </row>
    <row r="46" spans="2:12" ht="15.75" customHeight="1">
      <c r="B46" s="345">
        <v>5</v>
      </c>
      <c r="C46" s="351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56">
        <v>5.0999999999999996</v>
      </c>
      <c r="C48" s="357"/>
      <c r="D48" s="241" t="s">
        <v>588</v>
      </c>
      <c r="E48" s="209"/>
      <c r="F48" s="307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56">
        <v>5.2</v>
      </c>
      <c r="C49" s="357"/>
      <c r="D49" s="242" t="s">
        <v>589</v>
      </c>
      <c r="E49" s="243"/>
      <c r="F49" s="307">
        <v>10812.96</v>
      </c>
      <c r="G49" s="293">
        <v>10547.41</v>
      </c>
      <c r="H49" s="210"/>
      <c r="I49" s="211"/>
      <c r="J49" s="210"/>
      <c r="K49" s="210"/>
    </row>
    <row r="50" spans="2:11" ht="15.75" customHeight="1">
      <c r="B50" s="354">
        <v>6</v>
      </c>
      <c r="C50" s="355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56">
        <v>6.1</v>
      </c>
      <c r="C51" s="357">
        <v>6.1</v>
      </c>
      <c r="D51" s="246" t="s">
        <v>596</v>
      </c>
      <c r="E51" s="247"/>
      <c r="F51" s="306">
        <v>588346.35</v>
      </c>
      <c r="G51" s="299">
        <v>571795.79</v>
      </c>
      <c r="H51" s="298"/>
      <c r="I51" s="211"/>
      <c r="J51" s="210"/>
      <c r="K51" s="210"/>
    </row>
    <row r="52" spans="2:11" ht="15.75" customHeight="1">
      <c r="B52" s="356">
        <v>6.2</v>
      </c>
      <c r="C52" s="357"/>
      <c r="D52" s="208" t="s">
        <v>590</v>
      </c>
      <c r="E52" s="241"/>
      <c r="F52" s="280">
        <f>F51*F35</f>
        <v>7160051526.7665005</v>
      </c>
      <c r="G52" s="280">
        <f>G51*G35</f>
        <v>6797056632.8458996</v>
      </c>
      <c r="H52" s="297"/>
      <c r="I52" s="211"/>
      <c r="J52" s="210"/>
      <c r="K52" s="210"/>
    </row>
    <row r="53" spans="2:11" ht="15.75" customHeight="1" thickBot="1">
      <c r="B53" s="352">
        <v>6.2</v>
      </c>
      <c r="C53" s="353">
        <v>6.3</v>
      </c>
      <c r="D53" s="248" t="s">
        <v>594</v>
      </c>
      <c r="E53" s="248"/>
      <c r="F53" s="281">
        <f>F52/F34</f>
        <v>2.9774061190383425E-2</v>
      </c>
      <c r="G53" s="281">
        <f>G52/G34</f>
        <v>2.9560452921748675E-2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4" t="s">
        <v>557</v>
      </c>
      <c r="G55" s="344"/>
    </row>
    <row r="56" spans="2:11">
      <c r="C56" s="251"/>
      <c r="D56" s="253" t="s">
        <v>591</v>
      </c>
      <c r="E56" s="252"/>
      <c r="F56" s="378" t="s">
        <v>558</v>
      </c>
      <c r="G56" s="344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79"/>
      <c r="G63" s="379"/>
    </row>
    <row r="64" spans="2:11" ht="14.25" customHeight="1">
      <c r="B64" s="256"/>
      <c r="C64" s="256"/>
      <c r="D64" s="257"/>
      <c r="E64" s="173"/>
      <c r="F64" s="380"/>
      <c r="G64" s="380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x+f8MMR5dRNUwmhHWg7QpwwUygR/cKOV5qhEJpSVRSk=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1d+KviyduL9D57afmKlHJZMGKO1QvKejy2zUmfArRK4=</DigestValue>
    </Reference>
  </SignedInfo>
  <SignatureValue>uxFiLDU1xIRSU3JmqzAPts5Crryb7cox5dIGnxfruY1rBOfdxkc98Okr6eXNk+sKDfW0XJEp7dkG
VqeufnewISauM7Z1z3DIyd95ZyrWcXGx92Cu9G/+Pj7JT25LNw0dxt/i3FJ3m2YfnM7xURJbhv8b
02yVIp6l1gebXVbLrY28WroYaCTNBzuQwALojrXW3MoU/BlOfLIyVIgX2uGlDvGeuTV7SLflWvkW
ZlzNyp11krsIzkksyECenQP9AAI7bbx8LWFAkiXkZU+zwMqSgbIIbQL+c3Vz6VQd9ATkZYECYaI5
fEUX9j9ZsR8bLwfC1OheUB8U0gHqdYul/gS2BQ==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5xqxLSyjVqqdbAP82Afk+iq601bDZM76x6TQmJERDcE=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guxpPgyWBHrznWx0pvv/7a5oO4pssaC2VL9VVMpZEa0=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+aaEboy8yj/jkKOuI2U0YtKj9oByxqaxvkU6aGGmf5c=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2024-07-09T08:55:37Z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2024-07-09T08:55:37Z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QsBtnN2xvXvtPmcN/ZDhxMnuTr1NccTRIJKNcZm+CUY=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iz1SoLoJ6I17ltcEY6FdVqIFWUVFoGfgDwXbFHjfw/0=</DigestValue>
    </Reference>
  </SignedInfo>
  <SignatureValue>KSUWxnVp55uZtM0ygsKNZN+oQApOW9RNXpz6WmLRfm8aJyFc+Q3bPojmIAgfW6uVSNSESfeEDu8s
Emgfw6l21mWnWTyTP8AZd0VKvUD+E0WdV39xceCPVr8KvT0Y1ZWlgyJSqhu3uNhU3FV7YBjqRe+x
am173guuUGk0CD8oCCS4WBNFZE7dMXbWYrE1PXPPFulliESDKOKeZ8SlhK20rPTAG2itHTjrPwY0
5zsRRSTjYGQNTkhOpyFY9tLWPO6NBV/JZ0X8eM65CiAjTxUF9YglKzZVqkY6bvsch0ZG4z6GlVxZ
p300X/n8lG/t4yHU0tGcFOmXmXnrB10swlfABA==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5xqxLSyjVqqdbAP82Afk+iq601bDZM76x6TQmJERDcE=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guxpPgyWBHrznWx0pvv/7a5oO4pssaC2VL9VVMpZEa0=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+aaEboy8yj/jkKOuI2U0YtKj9oByxqaxvkU6aGGmf5c=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2024-07-09T10:43:44Z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2024-07-09T10:43:44Z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2024-07-01T02:02:11Z</cp:lastPrinted>
  <dcterms:created xsi:type="dcterms:W3CDTF">2014-09-25T08:23:57Z</dcterms:created>
  <dcterms:modified xsi:type="dcterms:W3CDTF">2024-07-08T01:16:53Z</dcterms:modified>
</cp:coreProperties>
</file>