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I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45" i="27" l="1"/>
  <c r="G37" i="27"/>
  <c r="G39" i="27" s="1"/>
  <c r="G52" i="27" l="1"/>
  <c r="G53" i="27" s="1"/>
  <c r="H19" i="27" l="1"/>
  <c r="E20" i="27" s="1"/>
  <c r="F30" i="27" l="1"/>
  <c r="F31" i="27"/>
  <c r="F52" i="27" l="1"/>
  <c r="F53" i="27" s="1"/>
  <c r="F37" i="27" l="1"/>
  <c r="F39" i="27" s="1"/>
  <c r="G25" i="27" l="1"/>
  <c r="F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E19" i="27" l="1"/>
  <c r="E18" i="27"/>
  <c r="F25" i="27"/>
  <c r="E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<sst xmlns="http://schemas.openxmlformats.org/spreadsheetml/2006/main" count="1388" uniqueCount="597">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</sst>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1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69" fontId="173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4" t="s">
        <v>50</v>
      </c>
      <c r="B2" s="325"/>
      <c r="C2" s="325"/>
      <c r="D2" s="325"/>
      <c r="E2" s="325"/>
      <c r="F2" s="32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6" t="s">
        <v>51</v>
      </c>
      <c r="D3" s="326"/>
      <c r="E3" s="326"/>
      <c r="F3" s="326"/>
      <c r="G3" s="326"/>
      <c r="H3" s="326"/>
      <c r="I3" s="326"/>
      <c r="J3" s="326"/>
      <c r="K3" s="326"/>
      <c r="L3" s="326"/>
      <c r="M3" s="308" t="s">
        <v>23</v>
      </c>
      <c r="N3" s="316"/>
      <c r="O3" s="317" t="s">
        <v>24</v>
      </c>
      <c r="P3" s="318"/>
      <c r="Q3" s="308" t="s">
        <v>5</v>
      </c>
      <c r="R3" s="308"/>
      <c r="S3" s="316"/>
      <c r="T3" s="319"/>
      <c r="U3" s="310" t="s">
        <v>26</v>
      </c>
      <c r="V3" s="311"/>
      <c r="W3" s="312" t="s">
        <v>25</v>
      </c>
    </row>
    <row r="4" spans="1:23" ht="12.75" customHeight="1">
      <c r="A4" s="316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20" t="s">
        <v>52</v>
      </c>
      <c r="I4" s="308" t="s">
        <v>34</v>
      </c>
      <c r="J4" s="319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20" t="s">
        <v>36</v>
      </c>
      <c r="V4" s="308" t="s">
        <v>39</v>
      </c>
      <c r="W4" s="313"/>
    </row>
    <row r="5" spans="1:23">
      <c r="A5" s="319"/>
      <c r="B5" s="319"/>
      <c r="C5" s="319"/>
      <c r="D5" s="319"/>
      <c r="E5" s="319"/>
      <c r="F5" s="319"/>
      <c r="G5" s="319"/>
      <c r="H5" s="321"/>
      <c r="I5" s="106" t="s">
        <v>40</v>
      </c>
      <c r="J5" s="106" t="s">
        <v>41</v>
      </c>
      <c r="K5" s="319"/>
      <c r="L5" s="319"/>
      <c r="M5" s="319"/>
      <c r="N5" s="319"/>
      <c r="O5" s="319"/>
      <c r="P5" s="319"/>
      <c r="Q5" s="315"/>
      <c r="R5" s="315"/>
      <c r="S5" s="319"/>
      <c r="T5" s="315"/>
      <c r="U5" s="321"/>
      <c r="V5" s="309"/>
      <c r="W5" s="31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2" t="s">
        <v>5</v>
      </c>
      <c r="B179" s="32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3">
        <v>41948</v>
      </c>
      <c r="C4" s="333"/>
      <c r="D4" s="33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3">
        <v>41949</v>
      </c>
      <c r="C5" s="333"/>
      <c r="D5" s="33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3" t="s">
        <v>226</v>
      </c>
      <c r="C9" s="333"/>
      <c r="D9" s="33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3"/>
      <c r="C21" s="333"/>
      <c r="D21" s="33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4" t="s">
        <v>241</v>
      </c>
      <c r="F23" s="334"/>
      <c r="G23" s="33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L68"/>
  <sheetViews>
    <sheetView tabSelected="1" topLeftCell="A37" zoomScale="75" zoomScaleNormal="75" workbookViewId="0">
      <selection activeCell="D60" sqref="D60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7" width="24.5703125" style="168" customWidth="1"/>
    <col min="8" max="8" width="21.42578125" style="168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8" t="s">
        <v>563</v>
      </c>
      <c r="C1" s="358"/>
      <c r="D1" s="358"/>
      <c r="E1" s="358"/>
      <c r="F1" s="358"/>
      <c r="G1" s="358"/>
    </row>
    <row r="2" spans="2:7" ht="15.75" customHeight="1">
      <c r="B2" s="355" t="s">
        <v>564</v>
      </c>
      <c r="C2" s="355"/>
      <c r="D2" s="355"/>
      <c r="E2" s="355"/>
      <c r="F2" s="355"/>
      <c r="G2" s="355"/>
    </row>
    <row r="3" spans="2:7" ht="19.5" customHeight="1">
      <c r="B3" s="356" t="s">
        <v>582</v>
      </c>
      <c r="C3" s="356"/>
      <c r="D3" s="356"/>
      <c r="E3" s="356"/>
      <c r="F3" s="356"/>
      <c r="G3" s="356"/>
    </row>
    <row r="4" spans="2:7" ht="18" customHeight="1">
      <c r="B4" s="357" t="s">
        <v>565</v>
      </c>
      <c r="C4" s="357"/>
      <c r="D4" s="357"/>
      <c r="E4" s="357"/>
      <c r="F4" s="357"/>
      <c r="G4" s="357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8" t="s">
        <v>566</v>
      </c>
      <c r="C6" s="358"/>
      <c r="D6" s="358"/>
      <c r="E6" s="358"/>
      <c r="F6" s="358"/>
      <c r="G6" s="358"/>
    </row>
    <row r="7" spans="2:7" ht="15.75" customHeight="1">
      <c r="B7" s="358" t="s">
        <v>567</v>
      </c>
      <c r="C7" s="358"/>
      <c r="D7" s="358"/>
      <c r="E7" s="358"/>
      <c r="F7" s="358"/>
      <c r="G7" s="358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568</v>
      </c>
      <c r="E9" s="164" t="s">
        <v>569</v>
      </c>
      <c r="F9" s="170"/>
      <c r="G9" s="170"/>
    </row>
    <row r="10" spans="2:7" ht="15.75" customHeight="1">
      <c r="B10" s="170"/>
      <c r="C10" s="170"/>
      <c r="D10" s="171" t="s">
        <v>570</v>
      </c>
      <c r="E10" s="165" t="s">
        <v>571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561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562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592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80" t="s">
        <v>572</v>
      </c>
      <c r="C18" s="380"/>
      <c r="D18" s="380"/>
      <c r="E18" s="161" t="str">
        <f>"Từ ngày "&amp;TEXT(H18,"dd/mm/yyyy")&amp;" đến "&amp;TEXT(H19,"dd/mm/yyyy")</f>
        <v>Từ ngày 24/06/2024 đến 30/06/2024</v>
      </c>
      <c r="H18" s="176">
        <v>45467</v>
      </c>
    </row>
    <row r="19" spans="2:12" ht="15.75" customHeight="1">
      <c r="B19" s="177"/>
      <c r="C19" s="178" t="s">
        <v>573</v>
      </c>
      <c r="D19" s="177"/>
      <c r="E19" s="162" t="str">
        <f>"From "&amp;TEXT(H18,"dd/mm/yyyy")&amp;" to "&amp;TEXT(H19,"dd/mm/yyyy")</f>
        <v>From 24/06/2024 to 30/06/2024</v>
      </c>
      <c r="H19" s="176">
        <f>H18+6</f>
        <v>45473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H19+1</f>
        <v>45474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8">
        <f>E20</f>
        <v>45474</v>
      </c>
      <c r="F21" s="368"/>
      <c r="G21" s="368"/>
      <c r="H21" s="368"/>
      <c r="I21" s="176"/>
    </row>
    <row r="22" spans="2:12" ht="15.75" customHeight="1" thickBo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61" t="s">
        <v>541</v>
      </c>
      <c r="E23" s="360"/>
      <c r="F23" s="184" t="s">
        <v>542</v>
      </c>
      <c r="G23" s="272" t="s">
        <v>560</v>
      </c>
      <c r="I23" s="179"/>
      <c r="L23" s="185"/>
    </row>
    <row r="24" spans="2:12" ht="15.75" customHeight="1">
      <c r="B24" s="362" t="s">
        <v>27</v>
      </c>
      <c r="C24" s="363"/>
      <c r="D24" s="364" t="s">
        <v>330</v>
      </c>
      <c r="E24" s="365"/>
      <c r="F24" s="186" t="s">
        <v>543</v>
      </c>
      <c r="G24" s="273" t="s">
        <v>559</v>
      </c>
      <c r="I24" s="179"/>
      <c r="L24" s="185"/>
    </row>
    <row r="25" spans="2:12" ht="15.75" customHeight="1">
      <c r="B25" s="187"/>
      <c r="C25" s="188"/>
      <c r="D25" s="189"/>
      <c r="E25" s="189"/>
      <c r="F25" s="190">
        <f>H19</f>
        <v>45473</v>
      </c>
      <c r="G25" s="191">
        <f>+H18-1</f>
        <v>45466</v>
      </c>
      <c r="H25" s="192"/>
      <c r="I25" s="179"/>
      <c r="L25" s="185"/>
    </row>
    <row r="26" spans="2:12" ht="15.75" customHeight="1">
      <c r="B26" s="353" t="s">
        <v>574</v>
      </c>
      <c r="C26" s="354"/>
      <c r="D26" s="193" t="s">
        <v>544</v>
      </c>
      <c r="E26" s="193"/>
      <c r="F26" s="194"/>
      <c r="G26" s="274"/>
      <c r="I26" s="179"/>
      <c r="L26" s="195"/>
    </row>
    <row r="27" spans="2:12" ht="15.75" customHeight="1">
      <c r="B27" s="196"/>
      <c r="C27" s="197"/>
      <c r="D27" s="198" t="s">
        <v>545</v>
      </c>
      <c r="E27" s="199"/>
      <c r="F27" s="294"/>
      <c r="G27" s="277"/>
      <c r="I27" s="200"/>
      <c r="L27" s="195"/>
    </row>
    <row r="28" spans="2:12" ht="15.75" customHeight="1">
      <c r="B28" s="351">
        <v>1</v>
      </c>
      <c r="C28" s="352"/>
      <c r="D28" s="201" t="s">
        <v>546</v>
      </c>
      <c r="E28" s="202"/>
      <c r="F28" s="295"/>
      <c r="G28" s="296"/>
      <c r="I28" s="203"/>
      <c r="L28" s="195"/>
    </row>
    <row r="29" spans="2:12" ht="15.75" customHeight="1">
      <c r="B29" s="204"/>
      <c r="C29" s="205"/>
      <c r="D29" s="206" t="s">
        <v>547</v>
      </c>
      <c r="E29" s="207"/>
      <c r="F29" s="276"/>
      <c r="G29" s="277"/>
      <c r="I29" s="203"/>
      <c r="L29" s="195"/>
    </row>
    <row r="30" spans="2:12" ht="15.75" customHeight="1">
      <c r="B30" s="366">
        <v>1.1000000000000001</v>
      </c>
      <c r="C30" s="367"/>
      <c r="D30" s="208" t="s">
        <v>584</v>
      </c>
      <c r="E30" s="209"/>
      <c r="F30" s="163">
        <f>G34</f>
        <v>229092306797</v>
      </c>
      <c r="G30" s="282">
        <v>228948221464</v>
      </c>
      <c r="H30" s="210"/>
      <c r="I30" s="211"/>
      <c r="J30" s="210"/>
      <c r="K30" s="210"/>
      <c r="L30" s="185"/>
    </row>
    <row r="31" spans="2:12" ht="15.75" customHeight="1">
      <c r="B31" s="349">
        <v>1.2</v>
      </c>
      <c r="C31" s="350"/>
      <c r="D31" s="212" t="s">
        <v>585</v>
      </c>
      <c r="E31" s="213"/>
      <c r="F31" s="261">
        <f>G35</f>
        <v>12347.75</v>
      </c>
      <c r="G31" s="283">
        <v>12401.34</v>
      </c>
      <c r="H31" s="210"/>
      <c r="I31" s="211"/>
      <c r="J31" s="210"/>
      <c r="K31" s="210"/>
      <c r="L31" s="185"/>
    </row>
    <row r="32" spans="2:12" ht="15.75" customHeight="1">
      <c r="B32" s="351">
        <v>2</v>
      </c>
      <c r="C32" s="352"/>
      <c r="D32" s="201" t="s">
        <v>548</v>
      </c>
      <c r="E32" s="202"/>
      <c r="F32" s="262"/>
      <c r="G32" s="284"/>
      <c r="H32" s="210"/>
      <c r="I32" s="211"/>
      <c r="J32" s="210"/>
      <c r="K32" s="210"/>
      <c r="L32" s="185"/>
    </row>
    <row r="33" spans="2:12" ht="15.75" customHeight="1">
      <c r="B33" s="214"/>
      <c r="C33" s="215"/>
      <c r="D33" s="212" t="s">
        <v>549</v>
      </c>
      <c r="E33" s="207"/>
      <c r="F33" s="263"/>
      <c r="G33" s="285"/>
      <c r="H33" s="210"/>
      <c r="I33" s="211"/>
      <c r="J33" s="210"/>
      <c r="K33" s="210"/>
      <c r="L33" s="185"/>
    </row>
    <row r="34" spans="2:12" ht="15.75" customHeight="1">
      <c r="B34" s="366">
        <v>2.1</v>
      </c>
      <c r="C34" s="367"/>
      <c r="D34" s="208" t="s">
        <v>586</v>
      </c>
      <c r="E34" s="209"/>
      <c r="F34" s="303">
        <v>229937499633</v>
      </c>
      <c r="G34" s="282">
        <v>229092306797</v>
      </c>
      <c r="H34" s="210"/>
      <c r="I34" s="211"/>
      <c r="J34" s="210"/>
      <c r="K34" s="210"/>
      <c r="L34" s="216"/>
    </row>
    <row r="35" spans="2:12" ht="15.75" customHeight="1">
      <c r="B35" s="349">
        <v>2.2000000000000002</v>
      </c>
      <c r="C35" s="350"/>
      <c r="D35" s="217" t="s">
        <v>587</v>
      </c>
      <c r="E35" s="207"/>
      <c r="F35" s="304">
        <v>11887.21</v>
      </c>
      <c r="G35" s="283">
        <v>12347.75</v>
      </c>
      <c r="H35" s="210"/>
      <c r="I35" s="211"/>
      <c r="J35" s="210"/>
      <c r="K35" s="210"/>
    </row>
    <row r="36" spans="2:12" ht="15.75" customHeight="1">
      <c r="B36" s="369">
        <v>3</v>
      </c>
      <c r="C36" s="370"/>
      <c r="D36" s="218" t="s">
        <v>576</v>
      </c>
      <c r="E36" s="219"/>
      <c r="F36" s="264"/>
      <c r="G36" s="286"/>
      <c r="H36" s="210"/>
      <c r="I36" s="211"/>
      <c r="J36" s="210"/>
      <c r="K36" s="210"/>
    </row>
    <row r="37" spans="2:12" ht="15.75" customHeight="1">
      <c r="B37" s="220"/>
      <c r="C37" s="221"/>
      <c r="D37" s="222" t="s">
        <v>577</v>
      </c>
      <c r="E37" s="223"/>
      <c r="F37" s="275">
        <f>F34-F30</f>
        <v>845192836</v>
      </c>
      <c r="G37" s="275">
        <f>G34-G30</f>
        <v>144085333</v>
      </c>
      <c r="H37" s="210"/>
      <c r="I37" s="211"/>
      <c r="J37" s="210"/>
      <c r="K37" s="210"/>
    </row>
    <row r="38" spans="2:12" ht="15.75" customHeight="1">
      <c r="B38" s="371">
        <v>3.1</v>
      </c>
      <c r="C38" s="372"/>
      <c r="D38" s="224" t="s">
        <v>550</v>
      </c>
      <c r="E38" s="225"/>
      <c r="F38" s="264"/>
      <c r="G38" s="286"/>
      <c r="H38" s="210"/>
      <c r="I38" s="211"/>
      <c r="J38" s="210"/>
      <c r="K38" s="210"/>
    </row>
    <row r="39" spans="2:12" ht="15.75" customHeight="1">
      <c r="B39" s="226"/>
      <c r="C39" s="227"/>
      <c r="D39" s="222" t="s">
        <v>551</v>
      </c>
      <c r="E39" s="228"/>
      <c r="F39" s="265">
        <f>F37-F41</f>
        <v>-8695615342</v>
      </c>
      <c r="G39" s="265">
        <f>G37-G41</f>
        <v>-1008614970</v>
      </c>
      <c r="H39" s="210"/>
      <c r="I39" s="211"/>
      <c r="J39" s="210"/>
      <c r="K39" s="210"/>
    </row>
    <row r="40" spans="2:12" ht="15.75" customHeight="1">
      <c r="B40" s="347">
        <v>3.2</v>
      </c>
      <c r="C40" s="348"/>
      <c r="D40" s="229" t="s">
        <v>583</v>
      </c>
      <c r="E40" s="230"/>
      <c r="F40" s="266"/>
      <c r="G40" s="287"/>
      <c r="H40" s="210"/>
      <c r="I40" s="211"/>
      <c r="J40" s="210"/>
      <c r="K40" s="210"/>
    </row>
    <row r="41" spans="2:12" ht="15.75" customHeight="1">
      <c r="B41" s="231"/>
      <c r="C41" s="232"/>
      <c r="D41" s="167" t="s">
        <v>579</v>
      </c>
      <c r="E41" s="228"/>
      <c r="F41" s="305">
        <v>9540808178</v>
      </c>
      <c r="G41" s="305">
        <v>1152700303</v>
      </c>
      <c r="H41" s="210"/>
      <c r="I41" s="300"/>
      <c r="J41" s="210"/>
      <c r="K41" s="210"/>
    </row>
    <row r="42" spans="2:12" ht="15.75" customHeight="1">
      <c r="B42" s="347">
        <v>3.3</v>
      </c>
      <c r="C42" s="348"/>
      <c r="D42" s="224" t="s">
        <v>552</v>
      </c>
      <c r="E42" s="225"/>
      <c r="F42" s="267"/>
      <c r="G42" s="288"/>
      <c r="H42" s="210"/>
      <c r="I42" s="211"/>
      <c r="J42" s="210"/>
      <c r="K42" s="210"/>
    </row>
    <row r="43" spans="2:12" ht="15.75" customHeight="1">
      <c r="B43" s="226"/>
      <c r="C43" s="233"/>
      <c r="D43" s="167" t="s">
        <v>553</v>
      </c>
      <c r="E43" s="228"/>
      <c r="F43" s="268"/>
      <c r="G43" s="289"/>
      <c r="H43" s="210"/>
      <c r="I43" s="211"/>
      <c r="J43" s="210"/>
      <c r="K43" s="210"/>
    </row>
    <row r="44" spans="2:12" ht="15.75" customHeight="1">
      <c r="B44" s="369">
        <v>4</v>
      </c>
      <c r="C44" s="373">
        <v>4</v>
      </c>
      <c r="D44" s="234" t="s">
        <v>575</v>
      </c>
      <c r="E44" s="225"/>
      <c r="F44" s="301"/>
      <c r="G44" s="302"/>
      <c r="H44" s="210"/>
      <c r="I44" s="211"/>
      <c r="J44" s="210"/>
      <c r="K44" s="210"/>
    </row>
    <row r="45" spans="2:12" ht="15.75" customHeight="1">
      <c r="B45" s="235"/>
      <c r="C45" s="236"/>
      <c r="D45" s="167" t="s">
        <v>578</v>
      </c>
      <c r="E45" s="228"/>
      <c r="F45" s="269">
        <f>F35/F31-1</f>
        <v>-3.7297483347168536E-2</v>
      </c>
      <c r="G45" s="269">
        <f>G35/G31-1</f>
        <v>-4.321307213575265E-3</v>
      </c>
      <c r="H45" s="200"/>
      <c r="I45" s="211"/>
      <c r="J45" s="210"/>
      <c r="K45" s="210"/>
    </row>
    <row r="46" spans="2:12" ht="15.75" customHeight="1">
      <c r="B46" s="369">
        <v>5</v>
      </c>
      <c r="C46" s="373"/>
      <c r="D46" s="237" t="s">
        <v>554</v>
      </c>
      <c r="E46" s="238"/>
      <c r="F46" s="270"/>
      <c r="G46" s="290"/>
      <c r="H46" s="210"/>
      <c r="I46" s="211"/>
      <c r="J46" s="210"/>
      <c r="K46" s="210"/>
    </row>
    <row r="47" spans="2:12" ht="15.75" customHeight="1">
      <c r="B47" s="220"/>
      <c r="C47" s="221"/>
      <c r="D47" s="239" t="s">
        <v>555</v>
      </c>
      <c r="E47" s="240"/>
      <c r="F47" s="271"/>
      <c r="G47" s="291"/>
      <c r="H47" s="210"/>
      <c r="I47" s="211"/>
      <c r="J47" s="210"/>
      <c r="K47" s="210"/>
    </row>
    <row r="48" spans="2:12" ht="15.75" customHeight="1">
      <c r="B48" s="378">
        <v>5.0999999999999996</v>
      </c>
      <c r="C48" s="379"/>
      <c r="D48" s="241" t="s">
        <v>588</v>
      </c>
      <c r="E48" s="209"/>
      <c r="F48" s="307">
        <v>12961.94</v>
      </c>
      <c r="G48" s="292">
        <v>12961.94</v>
      </c>
      <c r="H48" s="210"/>
      <c r="I48" s="211"/>
      <c r="J48" s="210"/>
      <c r="K48" s="210"/>
    </row>
    <row r="49" spans="2:11" ht="15.75" customHeight="1">
      <c r="B49" s="378">
        <v>5.2</v>
      </c>
      <c r="C49" s="379"/>
      <c r="D49" s="242" t="s">
        <v>589</v>
      </c>
      <c r="E49" s="243"/>
      <c r="F49" s="307">
        <v>10547.41</v>
      </c>
      <c r="G49" s="293">
        <v>10547.41</v>
      </c>
      <c r="H49" s="210"/>
      <c r="I49" s="211"/>
      <c r="J49" s="210"/>
      <c r="K49" s="210"/>
    </row>
    <row r="50" spans="2:11" ht="15.75" customHeight="1">
      <c r="B50" s="376">
        <v>6</v>
      </c>
      <c r="C50" s="377"/>
      <c r="D50" s="244" t="s">
        <v>595</v>
      </c>
      <c r="E50" s="245"/>
      <c r="F50" s="278"/>
      <c r="G50" s="279"/>
      <c r="H50" s="210"/>
      <c r="I50" s="211"/>
      <c r="J50" s="210"/>
      <c r="K50" s="210"/>
    </row>
    <row r="51" spans="2:11" ht="15.75" customHeight="1">
      <c r="B51" s="378">
        <v>6.1</v>
      </c>
      <c r="C51" s="379">
        <v>6.1</v>
      </c>
      <c r="D51" s="246" t="s">
        <v>596</v>
      </c>
      <c r="E51" s="247"/>
      <c r="F51" s="306">
        <v>571795.79</v>
      </c>
      <c r="G51" s="299">
        <v>571795.79</v>
      </c>
      <c r="H51" s="298"/>
      <c r="I51" s="211"/>
      <c r="J51" s="210"/>
      <c r="K51" s="210"/>
    </row>
    <row r="52" spans="2:11" ht="15.75" customHeight="1">
      <c r="B52" s="378">
        <v>6.2</v>
      </c>
      <c r="C52" s="379"/>
      <c r="D52" s="208" t="s">
        <v>590</v>
      </c>
      <c r="E52" s="241"/>
      <c r="F52" s="280">
        <f>F51*F35</f>
        <v>6797056632.8458996</v>
      </c>
      <c r="G52" s="280">
        <f>G51*G35</f>
        <v>7060391465.9725008</v>
      </c>
      <c r="H52" s="297"/>
      <c r="I52" s="211"/>
      <c r="J52" s="210"/>
      <c r="K52" s="210"/>
    </row>
    <row r="53" spans="2:11" ht="15.75" customHeight="1" thickBot="1">
      <c r="B53" s="374">
        <v>6.2</v>
      </c>
      <c r="C53" s="375">
        <v>6.3</v>
      </c>
      <c r="D53" s="248" t="s">
        <v>594</v>
      </c>
      <c r="E53" s="248"/>
      <c r="F53" s="281">
        <f>F52/F34</f>
        <v>2.9560452921748675E-2</v>
      </c>
      <c r="G53" s="281">
        <f>G52/G34</f>
        <v>3.0818981067874767E-2</v>
      </c>
      <c r="H53" s="297"/>
      <c r="I53" s="211"/>
      <c r="J53" s="210"/>
      <c r="K53" s="210"/>
    </row>
    <row r="54" spans="2:11" ht="15.75" customHeight="1">
      <c r="B54" s="249"/>
      <c r="C54" s="249"/>
      <c r="D54" s="249"/>
      <c r="E54" s="249"/>
      <c r="F54" s="250"/>
      <c r="G54" s="250"/>
    </row>
    <row r="55" spans="2:11">
      <c r="C55" s="251"/>
      <c r="D55" s="252" t="s">
        <v>556</v>
      </c>
      <c r="E55" s="252"/>
      <c r="F55" s="344" t="s">
        <v>557</v>
      </c>
      <c r="G55" s="344"/>
    </row>
    <row r="56" spans="2:11">
      <c r="C56" s="251"/>
      <c r="D56" s="253" t="s">
        <v>591</v>
      </c>
      <c r="E56" s="252"/>
      <c r="F56" s="343" t="s">
        <v>558</v>
      </c>
      <c r="G56" s="344"/>
    </row>
    <row r="57" spans="2:11" ht="14.25" customHeight="1">
      <c r="D57" s="254"/>
      <c r="E57" s="254"/>
      <c r="F57" s="174"/>
      <c r="G57" s="174"/>
    </row>
    <row r="58" spans="2:11" ht="14.25" customHeight="1">
      <c r="B58" s="255"/>
      <c r="C58" s="255"/>
    </row>
    <row r="59" spans="2:11" ht="14.25" customHeight="1">
      <c r="B59" s="255"/>
      <c r="C59" s="255"/>
    </row>
    <row r="60" spans="2:11" ht="14.25" customHeight="1">
      <c r="B60" s="255"/>
      <c r="C60" s="255"/>
    </row>
    <row r="61" spans="2:11" ht="14.25" customHeight="1">
      <c r="B61" s="255"/>
      <c r="C61" s="255"/>
    </row>
    <row r="62" spans="2:11" ht="14.25" customHeight="1">
      <c r="B62" s="255"/>
      <c r="C62" s="255"/>
    </row>
    <row r="63" spans="2:11" ht="14.25" customHeight="1">
      <c r="B63" s="255"/>
      <c r="C63" s="255"/>
      <c r="D63" s="253"/>
      <c r="F63" s="345"/>
      <c r="G63" s="345"/>
    </row>
    <row r="64" spans="2:11" ht="14.25" customHeight="1">
      <c r="B64" s="256"/>
      <c r="C64" s="256"/>
      <c r="D64" s="257"/>
      <c r="E64" s="173"/>
      <c r="F64" s="346"/>
      <c r="G64" s="346"/>
    </row>
    <row r="65" spans="2:5" ht="16.5">
      <c r="B65" s="256"/>
      <c r="C65" s="256"/>
      <c r="D65" s="256"/>
      <c r="E65" s="256"/>
    </row>
    <row r="66" spans="2:5" ht="16.5">
      <c r="B66" s="258"/>
      <c r="C66" s="258"/>
      <c r="D66" s="258"/>
      <c r="E66" s="258"/>
    </row>
    <row r="67" spans="2:5" ht="16.5">
      <c r="B67" s="259"/>
      <c r="C67" s="259"/>
      <c r="D67" s="258"/>
      <c r="E67" s="258"/>
    </row>
    <row r="68" spans="2:5" ht="15.75">
      <c r="B68" s="260"/>
      <c r="C68" s="260"/>
    </row>
  </sheetData>
  <mergeCells count="35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3:G63"/>
    <mergeCell ref="F64:G64"/>
    <mergeCell ref="B40:C40"/>
    <mergeCell ref="B35:C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zKmCw9P6vl541PCLfkcz7uMn6haOYl2vZUny/74sLhk=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gFfcZw/ny7GiuSQGqTJ8tAlKrjGDyzYM/TI2PN3b8iM=</DigestValue>
    </Reference>
  </SignedInfo>
  <SignatureValue>sZhSAVD40HpIhdeXOptNqhMc3VJO24MIVBIrN0X7i7ECABn5hwJcLHEjJ9uRc673kbkuUgIjffZp
VBEqa2IumCpyG4C1R4T86WPpZ8GYWFJhCkf14F3ypYqaaNNQe1fVPojpmMVuPtOMjSfn0cM3gs41
gs/p+tmhoHs9uHEJ6XFSrTvORlbObYHTGkDuaWF9OgBHqjkMpN6coE4qKUSihHXWvXOaSJyLg44u
dPuB2eZcFrc1wCDVrvdhMJP7lhBABIWErUWsN3rjlYPVJANibvRj2CKoWW0SvsNUUB2vG1VnkfTL
ybbkXuX/4AbQT5iLhKfE/sO2OC8wglo3OVbPKA==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+Z29fKLqvzqGKEY9KGyLucaLuDc47FvVH+Aq73KmHbw=</DigestValue>
      </Reference>
      <Reference URI="/xl/styles.xml?ContentType=application/vnd.openxmlformats-officedocument.spreadsheetml.styles+xml">
        <DigestMethod Algorithm="http://www.w3.org/2001/04/xmlenc#sha256"/>
        <DigestValue>v1rHGE17lkigMtjThCkxOTlXQIoAKapAA6qvThFh5zs=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jU8ML/jdRD45HP/CfXHan1Di9u71qKGFyw/27tGk4DE=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DLnbbs1qgi9QXXZA04oDDf3Sfezve2D398oVYPeMcc8=</DigestValue>
      </Reference>
      <Reference URI="/xl/worksheets/sheet3.xml?ContentType=application/vnd.openxmlformats-officedocument.spreadsheetml.worksheet+xml">
        <DigestMethod Algorithm="http://www.w3.org/2001/04/xmlenc#sha256"/>
        <DigestValue>VXhUwD5siNKr8KmYF74SQbaarttt5FdymBoCoa1R0aY=</DigestValue>
      </Reference>
      <Reference URI="/xl/worksheets/sheet4.xml?ContentType=application/vnd.openxmlformats-officedocument.spreadsheetml.worksheet+xml">
        <DigestMethod Algorithm="http://www.w3.org/2001/04/xmlenc#sha256"/>
        <DigestValue>fMMPg1WYb+xnQVzO8J05R4RJYAoBwYQOauisO1dtaT8=</DigestValue>
      </Reference>
      <Reference URI="/xl/worksheets/sheet5.xml?ContentType=application/vnd.openxmlformats-officedocument.spreadsheetml.worksheet+xml">
        <DigestMethod Algorithm="http://www.w3.org/2001/04/xmlenc#sha256"/>
        <DigestValue>DFyMyX+ECBVTP97BUndhFWAJyTaLSskpZEmTbklhCBY=</DigestValue>
      </Reference>
      <Reference URI="/xl/worksheets/sheet6.xml?ContentType=application/vnd.openxmlformats-officedocument.spreadsheetml.worksheet+xml">
        <DigestMethod Algorithm="http://www.w3.org/2001/04/xmlenc#sha256"/>
        <DigestValue>r2lZWSVTuhBYHDU9J1fF20+7lzDqnxFu8YS/3r0p46w=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2024-07-01T04:41:50Z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2024-07-01T04:41:50Z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fNoeCC2sslABz2evDleOEE1qN+G0yBxQOSVDQUdnfu8=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+TW8dRb/1CTJIBFtpRwrnT/ZZdv1BDjRTwBQf52AKgA=</DigestValue>
    </Reference>
  </SignedInfo>
  <SignatureValue>I3KxYh1Yyk1X6U+8GldP8+NgbJMy8CLMi4hKV+Ux84xQvuIXktWs5inETM9IduM8D9JpL1n3+W/9
iitc1x32RrjBgJQDaXsu0nPM3Ze+is//q+rd1mCq9gZFnYyXhCG8uhJFQ29773rVFf0Qf2uwelLo
DQG09j/15+1Pbw7xGEvttxwLMxCRGH0M3xl17PWSIGKwhwBEKUCzOY3s5/2t/FiNbNGTos2g1bHO
kSG2Uz1NI5waH/0HohzPRpLmtusING+QSMfN1kwGUsIvjyRgzINXjYlWhSMhtT0VemcyoPcvqKAT
mzzamZhRDQA5WqCgE1ndyWnsIdcIldq8m2tlkw==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Jqz7cpHlqc5tw6YpaKO3T0tzXSzy6z8WTsdOiCZ2OBo=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+Z29fKLqvzqGKEY9KGyLucaLuDc47FvVH+Aq73KmHbw=</DigestValue>
      </Reference>
      <Reference URI="/xl/styles.xml?ContentType=application/vnd.openxmlformats-officedocument.spreadsheetml.styles+xml">
        <DigestMethod Algorithm="http://www.w3.org/2001/04/xmlenc#sha256"/>
        <DigestValue>v1rHGE17lkigMtjThCkxOTlXQIoAKapAA6qvThFh5zs=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jU8ML/jdRD45HP/CfXHan1Di9u71qKGFyw/27tGk4DE=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DLnbbs1qgi9QXXZA04oDDf3Sfezve2D398oVYPeMcc8=</DigestValue>
      </Reference>
      <Reference URI="/xl/worksheets/sheet3.xml?ContentType=application/vnd.openxmlformats-officedocument.spreadsheetml.worksheet+xml">
        <DigestMethod Algorithm="http://www.w3.org/2001/04/xmlenc#sha256"/>
        <DigestValue>VXhUwD5siNKr8KmYF74SQbaarttt5FdymBoCoa1R0aY=</DigestValue>
      </Reference>
      <Reference URI="/xl/worksheets/sheet4.xml?ContentType=application/vnd.openxmlformats-officedocument.spreadsheetml.worksheet+xml">
        <DigestMethod Algorithm="http://www.w3.org/2001/04/xmlenc#sha256"/>
        <DigestValue>fMMPg1WYb+xnQVzO8J05R4RJYAoBwYQOauisO1dtaT8=</DigestValue>
      </Reference>
      <Reference URI="/xl/worksheets/sheet5.xml?ContentType=application/vnd.openxmlformats-officedocument.spreadsheetml.worksheet+xml">
        <DigestMethod Algorithm="http://www.w3.org/2001/04/xmlenc#sha256"/>
        <DigestValue>DFyMyX+ECBVTP97BUndhFWAJyTaLSskpZEmTbklhCBY=</DigestValue>
      </Reference>
      <Reference URI="/xl/worksheets/sheet6.xml?ContentType=application/vnd.openxmlformats-officedocument.spreadsheetml.worksheet+xml">
        <DigestMethod Algorithm="http://www.w3.org/2001/04/xmlenc#sha256"/>
        <DigestValue>r2lZWSVTuhBYHDU9J1fF20+7lzDqnxFu8YS/3r0p46w=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2024-07-01T09:45:55Z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2024-07-01T09:45:55Z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2024-07-01T02:02:11Z</cp:lastPrinted>
  <dcterms:created xsi:type="dcterms:W3CDTF">2014-09-25T08:23:57Z</dcterms:created>
  <dcterms:modified xsi:type="dcterms:W3CDTF">2024-07-01T02:02:14Z</dcterms:modified>
</cp:coreProperties>
</file>