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FIN\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F45" i="27" l="1"/>
  <c r="F37" i="27"/>
  <c r="F39" i="27" s="1"/>
  <c r="F52" i="27" l="1"/>
  <c r="F53" i="27" s="1"/>
  <c r="G19" i="27" l="1"/>
  <c r="D20" i="27" s="1"/>
  <c r="E30" i="27" l="1"/>
  <c r="E31" i="27"/>
  <c r="E52" i="27" l="1"/>
  <c r="E53" i="27" s="1"/>
  <c r="E37" i="27" l="1"/>
  <c r="E39" i="27" s="1"/>
  <c r="F25" i="27" l="1"/>
  <c r="E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<sst xmlns="http://schemas.openxmlformats.org/spreadsheetml/2006/main" count="1388" uniqueCount="597">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</sst>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1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69" fontId="173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8" t="s">
        <v>50</v>
      </c>
      <c r="B2" s="309"/>
      <c r="C2" s="309"/>
      <c r="D2" s="309"/>
      <c r="E2" s="309"/>
      <c r="F2" s="30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0" t="s">
        <v>51</v>
      </c>
      <c r="D3" s="310"/>
      <c r="E3" s="310"/>
      <c r="F3" s="310"/>
      <c r="G3" s="310"/>
      <c r="H3" s="310"/>
      <c r="I3" s="310"/>
      <c r="J3" s="310"/>
      <c r="K3" s="310"/>
      <c r="L3" s="310"/>
      <c r="M3" s="311" t="s">
        <v>23</v>
      </c>
      <c r="N3" s="318"/>
      <c r="O3" s="325" t="s">
        <v>24</v>
      </c>
      <c r="P3" s="326"/>
      <c r="Q3" s="311" t="s">
        <v>5</v>
      </c>
      <c r="R3" s="311"/>
      <c r="S3" s="318"/>
      <c r="T3" s="313"/>
      <c r="U3" s="320" t="s">
        <v>26</v>
      </c>
      <c r="V3" s="321"/>
      <c r="W3" s="322" t="s">
        <v>25</v>
      </c>
    </row>
    <row r="4" spans="1:23" ht="12.75" customHeight="1">
      <c r="A4" s="318" t="s">
        <v>27</v>
      </c>
      <c r="B4" s="311" t="s">
        <v>28</v>
      </c>
      <c r="C4" s="311" t="s">
        <v>29</v>
      </c>
      <c r="D4" s="311" t="s">
        <v>30</v>
      </c>
      <c r="E4" s="311" t="s">
        <v>31</v>
      </c>
      <c r="F4" s="311" t="s">
        <v>32</v>
      </c>
      <c r="G4" s="311" t="s">
        <v>33</v>
      </c>
      <c r="H4" s="314" t="s">
        <v>52</v>
      </c>
      <c r="I4" s="311" t="s">
        <v>34</v>
      </c>
      <c r="J4" s="313"/>
      <c r="K4" s="311" t="s">
        <v>35</v>
      </c>
      <c r="L4" s="311" t="s">
        <v>36</v>
      </c>
      <c r="M4" s="311" t="s">
        <v>35</v>
      </c>
      <c r="N4" s="311" t="s">
        <v>37</v>
      </c>
      <c r="O4" s="311" t="s">
        <v>35</v>
      </c>
      <c r="P4" s="311" t="s">
        <v>37</v>
      </c>
      <c r="Q4" s="311" t="s">
        <v>38</v>
      </c>
      <c r="R4" s="311" t="s">
        <v>39</v>
      </c>
      <c r="S4" s="311" t="s">
        <v>36</v>
      </c>
      <c r="T4" s="311" t="s">
        <v>39</v>
      </c>
      <c r="U4" s="314" t="s">
        <v>36</v>
      </c>
      <c r="V4" s="311" t="s">
        <v>39</v>
      </c>
      <c r="W4" s="323"/>
    </row>
    <row r="5" spans="1:23">
      <c r="A5" s="313"/>
      <c r="B5" s="313"/>
      <c r="C5" s="313"/>
      <c r="D5" s="313"/>
      <c r="E5" s="313"/>
      <c r="F5" s="313"/>
      <c r="G5" s="313"/>
      <c r="H5" s="315"/>
      <c r="I5" s="106" t="s">
        <v>40</v>
      </c>
      <c r="J5" s="106" t="s">
        <v>41</v>
      </c>
      <c r="K5" s="313"/>
      <c r="L5" s="313"/>
      <c r="M5" s="313"/>
      <c r="N5" s="313"/>
      <c r="O5" s="313"/>
      <c r="P5" s="313"/>
      <c r="Q5" s="312"/>
      <c r="R5" s="312"/>
      <c r="S5" s="313"/>
      <c r="T5" s="312"/>
      <c r="U5" s="315"/>
      <c r="V5" s="319"/>
      <c r="W5" s="32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6" t="s">
        <v>5</v>
      </c>
      <c r="B179" s="317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2" t="s">
        <v>210</v>
      </c>
      <c r="B1" s="332"/>
      <c r="C1" s="332"/>
      <c r="D1" s="332"/>
      <c r="E1" s="332"/>
      <c r="F1" s="332"/>
      <c r="G1" s="33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3" t="e">
        <f>#REF!</f>
        <v>#REF!</v>
      </c>
      <c r="C2" s="334"/>
      <c r="D2" s="33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7">
        <v>41948</v>
      </c>
      <c r="C4" s="327"/>
      <c r="D4" s="327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7">
        <v>41949</v>
      </c>
      <c r="C5" s="327"/>
      <c r="D5" s="327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7" t="s">
        <v>226</v>
      </c>
      <c r="C9" s="327"/>
      <c r="D9" s="327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7"/>
      <c r="C21" s="327"/>
      <c r="D21" s="327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8" t="s">
        <v>241</v>
      </c>
      <c r="F23" s="328"/>
      <c r="G23" s="328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zoomScale="75" zoomScaleNormal="75" workbookViewId="0">
      <selection activeCell="G47" sqref="G47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3" t="s">
        <v>563</v>
      </c>
      <c r="B1" s="343"/>
      <c r="C1" s="343"/>
      <c r="D1" s="343"/>
      <c r="E1" s="343"/>
      <c r="F1" s="343"/>
    </row>
    <row r="2" spans="1:6" ht="15.75" customHeight="1">
      <c r="A2" s="367" t="s">
        <v>564</v>
      </c>
      <c r="B2" s="367"/>
      <c r="C2" s="367"/>
      <c r="D2" s="367"/>
      <c r="E2" s="367"/>
      <c r="F2" s="367"/>
    </row>
    <row r="3" spans="1:6" ht="19.5" customHeight="1">
      <c r="A3" s="368" t="s">
        <v>582</v>
      </c>
      <c r="B3" s="368"/>
      <c r="C3" s="368"/>
      <c r="D3" s="368"/>
      <c r="E3" s="368"/>
      <c r="F3" s="368"/>
    </row>
    <row r="4" spans="1:6" ht="18" customHeight="1">
      <c r="A4" s="369" t="s">
        <v>565</v>
      </c>
      <c r="B4" s="369"/>
      <c r="C4" s="369"/>
      <c r="D4" s="369"/>
      <c r="E4" s="369"/>
      <c r="F4" s="36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3" t="s">
        <v>566</v>
      </c>
      <c r="B6" s="343"/>
      <c r="C6" s="343"/>
      <c r="D6" s="343"/>
      <c r="E6" s="343"/>
      <c r="F6" s="343"/>
    </row>
    <row r="7" spans="1:6" ht="15.75" customHeight="1">
      <c r="A7" s="343" t="s">
        <v>567</v>
      </c>
      <c r="B7" s="343"/>
      <c r="C7" s="343"/>
      <c r="D7" s="343"/>
      <c r="E7" s="343"/>
      <c r="F7" s="343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592</v>
      </c>
    </row>
    <row r="17" spans="1:11" ht="15.75" customHeight="1">
      <c r="A17" s="173"/>
      <c r="B17" s="174" t="s">
        <v>539</v>
      </c>
      <c r="C17" s="173"/>
      <c r="D17" s="174" t="s">
        <v>593</v>
      </c>
    </row>
    <row r="18" spans="1:11" s="175" customFormat="1" ht="15.75" customHeight="1">
      <c r="A18" s="362" t="s">
        <v>572</v>
      </c>
      <c r="B18" s="362"/>
      <c r="C18" s="362"/>
      <c r="D18" s="161" t="str">
        <f>"Từ ngày "&amp;TEXT(G18,"dd/mm/yyyy")&amp;" đến "&amp;TEXT(G19,"dd/mm/yyyy")</f>
        <v>Từ ngày 17/06/2024 đến 23/06/2024</v>
      </c>
      <c r="G18" s="176">
        <v>45460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17/06/2024 to 23/06/2024</v>
      </c>
      <c r="G19" s="176">
        <f>G18+6</f>
        <v>45466</v>
      </c>
      <c r="H19" s="179"/>
    </row>
    <row r="20" spans="1:11" ht="15.75" customHeight="1">
      <c r="A20" s="180">
        <v>5</v>
      </c>
      <c r="B20" s="180" t="s">
        <v>580</v>
      </c>
      <c r="C20" s="180"/>
      <c r="D20" s="181">
        <f>G19+1</f>
        <v>45467</v>
      </c>
      <c r="E20" s="182"/>
      <c r="F20" s="182"/>
      <c r="G20" s="176"/>
      <c r="H20" s="176"/>
    </row>
    <row r="21" spans="1:11" ht="15.75" customHeight="1">
      <c r="A21" s="177"/>
      <c r="B21" s="178" t="s">
        <v>581</v>
      </c>
      <c r="C21" s="177"/>
      <c r="D21" s="377">
        <f>D20</f>
        <v>45467</v>
      </c>
      <c r="E21" s="377"/>
      <c r="F21" s="377"/>
      <c r="G21" s="37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0" t="s">
        <v>531</v>
      </c>
      <c r="B23" s="371"/>
      <c r="C23" s="372" t="s">
        <v>541</v>
      </c>
      <c r="D23" s="371"/>
      <c r="E23" s="184" t="s">
        <v>542</v>
      </c>
      <c r="F23" s="272" t="s">
        <v>560</v>
      </c>
      <c r="H23" s="179"/>
      <c r="K23" s="185"/>
    </row>
    <row r="24" spans="1:11" ht="15.75" customHeight="1">
      <c r="A24" s="373" t="s">
        <v>27</v>
      </c>
      <c r="B24" s="374"/>
      <c r="C24" s="375" t="s">
        <v>330</v>
      </c>
      <c r="D24" s="376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45466</v>
      </c>
      <c r="F25" s="191">
        <f>+G18-1</f>
        <v>45459</v>
      </c>
      <c r="G25" s="192"/>
      <c r="H25" s="179"/>
      <c r="K25" s="185"/>
    </row>
    <row r="26" spans="1:11" ht="15.75" customHeight="1">
      <c r="A26" s="365" t="s">
        <v>574</v>
      </c>
      <c r="B26" s="36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4"/>
      <c r="F27" s="277"/>
      <c r="H27" s="200"/>
      <c r="K27" s="195"/>
    </row>
    <row r="28" spans="1:11" ht="15.75" customHeight="1">
      <c r="A28" s="358">
        <v>1</v>
      </c>
      <c r="B28" s="359"/>
      <c r="C28" s="201" t="s">
        <v>546</v>
      </c>
      <c r="D28" s="202"/>
      <c r="E28" s="295"/>
      <c r="F28" s="296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0">
        <v>1.1000000000000001</v>
      </c>
      <c r="B30" s="361"/>
      <c r="C30" s="208" t="s">
        <v>584</v>
      </c>
      <c r="D30" s="209"/>
      <c r="E30" s="163">
        <f>F34</f>
        <v>228948221464</v>
      </c>
      <c r="F30" s="282">
        <v>217021508709</v>
      </c>
      <c r="G30" s="210"/>
      <c r="H30" s="211"/>
      <c r="I30" s="210"/>
      <c r="J30" s="210"/>
      <c r="K30" s="185"/>
    </row>
    <row r="31" spans="1:11" ht="15.75" customHeight="1">
      <c r="A31" s="363">
        <v>1.2</v>
      </c>
      <c r="B31" s="364"/>
      <c r="C31" s="212" t="s">
        <v>585</v>
      </c>
      <c r="D31" s="213"/>
      <c r="E31" s="261">
        <f>F35</f>
        <v>12401.34</v>
      </c>
      <c r="F31" s="283">
        <v>12389.85</v>
      </c>
      <c r="G31" s="210"/>
      <c r="H31" s="211"/>
      <c r="I31" s="210"/>
      <c r="J31" s="210"/>
      <c r="K31" s="185"/>
    </row>
    <row r="32" spans="1:11" ht="15.75" customHeight="1">
      <c r="A32" s="358">
        <v>2</v>
      </c>
      <c r="B32" s="359"/>
      <c r="C32" s="201" t="s">
        <v>548</v>
      </c>
      <c r="D32" s="202"/>
      <c r="E32" s="262"/>
      <c r="F32" s="284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5"/>
      <c r="G33" s="210"/>
      <c r="H33" s="211"/>
      <c r="I33" s="210"/>
      <c r="J33" s="210"/>
      <c r="K33" s="185"/>
    </row>
    <row r="34" spans="1:11" ht="15.75" customHeight="1">
      <c r="A34" s="360">
        <v>2.1</v>
      </c>
      <c r="B34" s="361"/>
      <c r="C34" s="208" t="s">
        <v>586</v>
      </c>
      <c r="D34" s="209"/>
      <c r="E34" s="303">
        <v>229092306797</v>
      </c>
      <c r="F34" s="282">
        <v>228948221464</v>
      </c>
      <c r="G34" s="210"/>
      <c r="H34" s="211"/>
      <c r="I34" s="210"/>
      <c r="J34" s="210"/>
      <c r="K34" s="216"/>
    </row>
    <row r="35" spans="1:11" ht="15.75" customHeight="1">
      <c r="A35" s="363">
        <v>2.2000000000000002</v>
      </c>
      <c r="B35" s="364"/>
      <c r="C35" s="217" t="s">
        <v>587</v>
      </c>
      <c r="D35" s="207"/>
      <c r="E35" s="304">
        <v>12347.75</v>
      </c>
      <c r="F35" s="283">
        <v>12401.34</v>
      </c>
      <c r="G35" s="210"/>
      <c r="H35" s="211"/>
      <c r="I35" s="210"/>
      <c r="J35" s="210"/>
    </row>
    <row r="36" spans="1:11" ht="15.75" customHeight="1">
      <c r="A36" s="345">
        <v>3</v>
      </c>
      <c r="B36" s="346"/>
      <c r="C36" s="218" t="s">
        <v>576</v>
      </c>
      <c r="D36" s="219"/>
      <c r="E36" s="264"/>
      <c r="F36" s="286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577</v>
      </c>
      <c r="D37" s="223"/>
      <c r="E37" s="275">
        <f>E34-E30</f>
        <v>144085333</v>
      </c>
      <c r="F37" s="275">
        <f>F34-F30</f>
        <v>11926712755</v>
      </c>
      <c r="G37" s="210"/>
      <c r="H37" s="211"/>
      <c r="I37" s="210"/>
      <c r="J37" s="210"/>
    </row>
    <row r="38" spans="1:11" ht="15.75" customHeight="1">
      <c r="A38" s="347">
        <v>3.1</v>
      </c>
      <c r="B38" s="348"/>
      <c r="C38" s="224" t="s">
        <v>550</v>
      </c>
      <c r="D38" s="225"/>
      <c r="E38" s="264"/>
      <c r="F38" s="286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-1008614970</v>
      </c>
      <c r="F39" s="265">
        <f>F37-F41</f>
        <v>28192338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583</v>
      </c>
      <c r="D40" s="230"/>
      <c r="E40" s="266"/>
      <c r="F40" s="287"/>
      <c r="G40" s="210"/>
      <c r="H40" s="211"/>
      <c r="I40" s="210"/>
      <c r="J40" s="210"/>
    </row>
    <row r="41" spans="1:11" ht="15.75" customHeight="1">
      <c r="A41" s="231"/>
      <c r="B41" s="232"/>
      <c r="C41" s="167" t="s">
        <v>579</v>
      </c>
      <c r="D41" s="228"/>
      <c r="E41" s="305">
        <v>1152700303</v>
      </c>
      <c r="F41" s="305">
        <v>11898520417</v>
      </c>
      <c r="G41" s="210"/>
      <c r="H41" s="300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88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89"/>
      <c r="G43" s="210"/>
      <c r="H43" s="211"/>
      <c r="I43" s="210"/>
      <c r="J43" s="210"/>
    </row>
    <row r="44" spans="1:11" ht="15.75" customHeight="1">
      <c r="A44" s="345">
        <v>4</v>
      </c>
      <c r="B44" s="351">
        <v>4</v>
      </c>
      <c r="C44" s="234" t="s">
        <v>575</v>
      </c>
      <c r="D44" s="225"/>
      <c r="E44" s="301"/>
      <c r="F44" s="302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578</v>
      </c>
      <c r="D45" s="228"/>
      <c r="E45" s="269">
        <f>E35/E31-1</f>
        <v>-4.321307213575265E-3</v>
      </c>
      <c r="F45" s="269">
        <f>F35/F31-1</f>
        <v>9.2737200208237169E-4</v>
      </c>
      <c r="G45" s="200"/>
      <c r="H45" s="211"/>
      <c r="I45" s="210"/>
      <c r="J45" s="210"/>
    </row>
    <row r="46" spans="1:11" ht="15.75" customHeight="1">
      <c r="A46" s="345">
        <v>5</v>
      </c>
      <c r="B46" s="351"/>
      <c r="C46" s="237" t="s">
        <v>554</v>
      </c>
      <c r="D46" s="238"/>
      <c r="E46" s="270"/>
      <c r="F46" s="290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1"/>
      <c r="G47" s="210"/>
      <c r="H47" s="211"/>
      <c r="I47" s="210"/>
      <c r="J47" s="210"/>
    </row>
    <row r="48" spans="1:11" ht="15.75" customHeight="1">
      <c r="A48" s="356">
        <v>5.0999999999999996</v>
      </c>
      <c r="B48" s="357"/>
      <c r="C48" s="241" t="s">
        <v>588</v>
      </c>
      <c r="D48" s="209"/>
      <c r="E48" s="307">
        <v>12961.94</v>
      </c>
      <c r="F48" s="292">
        <v>12961.94</v>
      </c>
      <c r="G48" s="210"/>
      <c r="H48" s="211"/>
      <c r="I48" s="210"/>
      <c r="J48" s="210"/>
    </row>
    <row r="49" spans="1:10" ht="15.75" customHeight="1">
      <c r="A49" s="356">
        <v>5.2</v>
      </c>
      <c r="B49" s="357"/>
      <c r="C49" s="242" t="s">
        <v>589</v>
      </c>
      <c r="D49" s="243"/>
      <c r="E49" s="307">
        <v>10547.41</v>
      </c>
      <c r="F49" s="293">
        <v>10547.41</v>
      </c>
      <c r="G49" s="210"/>
      <c r="H49" s="211"/>
      <c r="I49" s="210"/>
      <c r="J49" s="210"/>
    </row>
    <row r="50" spans="1:10" ht="15.75" customHeight="1">
      <c r="A50" s="354">
        <v>6</v>
      </c>
      <c r="B50" s="355"/>
      <c r="C50" s="244" t="s">
        <v>595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6">
        <v>6.1</v>
      </c>
      <c r="B51" s="357">
        <v>6.1</v>
      </c>
      <c r="C51" s="246" t="s">
        <v>596</v>
      </c>
      <c r="D51" s="247"/>
      <c r="E51" s="306">
        <v>571795.79</v>
      </c>
      <c r="F51" s="299">
        <v>571795.79</v>
      </c>
      <c r="G51" s="298"/>
      <c r="H51" s="211"/>
      <c r="I51" s="210"/>
      <c r="J51" s="210"/>
    </row>
    <row r="52" spans="1:10" ht="15.75" customHeight="1">
      <c r="A52" s="356">
        <v>6.2</v>
      </c>
      <c r="B52" s="357"/>
      <c r="C52" s="208" t="s">
        <v>590</v>
      </c>
      <c r="D52" s="241"/>
      <c r="E52" s="280">
        <f>E51*E35</f>
        <v>7060391465.9725008</v>
      </c>
      <c r="F52" s="280">
        <f>F51*F35</f>
        <v>7091034002.3586006</v>
      </c>
      <c r="G52" s="297"/>
      <c r="H52" s="211"/>
      <c r="I52" s="210"/>
      <c r="J52" s="210"/>
    </row>
    <row r="53" spans="1:10" ht="15.75" customHeight="1" thickBot="1">
      <c r="A53" s="352">
        <v>6.2</v>
      </c>
      <c r="B53" s="353">
        <v>6.3</v>
      </c>
      <c r="C53" s="248" t="s">
        <v>594</v>
      </c>
      <c r="D53" s="248"/>
      <c r="E53" s="281">
        <f>E52/E34</f>
        <v>3.0818981067874767E-2</v>
      </c>
      <c r="F53" s="281">
        <f>F52/F34</f>
        <v>3.0972217023636502E-2</v>
      </c>
      <c r="G53" s="297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4" t="s">
        <v>557</v>
      </c>
      <c r="F55" s="344"/>
    </row>
    <row r="56" spans="1:10">
      <c r="B56" s="251"/>
      <c r="C56" s="253" t="s">
        <v>591</v>
      </c>
      <c r="D56" s="252"/>
      <c r="E56" s="378" t="s">
        <v>558</v>
      </c>
      <c r="F56" s="344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9"/>
      <c r="F63" s="379"/>
    </row>
    <row r="64" spans="1:10" ht="14.25" customHeight="1">
      <c r="A64" s="256"/>
      <c r="B64" s="256"/>
      <c r="C64" s="257"/>
      <c r="D64" s="173"/>
      <c r="E64" s="380"/>
      <c r="F64" s="380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CDeUP47vQBRVGtxu5ZU9Sr9Q2aQ=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wsJUUNixdJFm9WCsAv6gr5nwqcQ=</DigestValue>
    </Reference>
  </SignedInfo>
  <SignatureValue>X6lvzi3FKjPm5KkAR1BlqAinU+4dXSyCH/1hMNSYwMHi82jAUpMaDfdLPhxHJ3OFgIsgjlvEb5fm
wG5U7TQf/gegBQFQzihWhNCxrFJ2UC5OV99MvNGAENwM0SDNWuLN33PvX2XeagGii7wBhRixC3qT
Oj5aACmAJVPHRKdbYH4=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RNsD5aMKsRPfLf2sWlNlprjbGuQ=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uTGNraJ/vEpw7Kk+c1ONcakZvjs=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OwVyc1o12hBf2JApryI0b2mtuOg=</DigestValue>
      </Reference>
      <Reference URI="/xl/styles.xml?ContentType=application/vnd.openxmlformats-officedocument.spreadsheetml.styles+xml">
        <DigestMethod Algorithm="http://www.w3.org/2000/09/xmldsig#sha1"/>
        <DigestValue>b79E9LH3t239ze9MfYgFdgQzE7w=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S+3Gtr0OjF2HWr+O6NMKNa1vPio=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UPlNW5TW5tz30hBu/1t+6yKuy98=</DigestValue>
      </Reference>
      <Reference URI="/xl/worksheets/sheet3.xml?ContentType=application/vnd.openxmlformats-officedocument.spreadsheetml.worksheet+xml">
        <DigestMethod Algorithm="http://www.w3.org/2000/09/xmldsig#sha1"/>
        <DigestValue>5Hm7sthKwNISQD+YYKLql3KCorA=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C9hgiqnBw/QXJrm/orLiUKQdkWY=</DigestValue>
      </Reference>
      <Reference URI="/xl/worksheets/sheet6.xml?ContentType=application/vnd.openxmlformats-officedocument.spreadsheetml.worksheet+xml">
        <DigestMethod Algorithm="http://www.w3.org/2000/09/xmldsig#sha1"/>
        <DigestValue>HAfcl6/q3+ZQOHlaBsmJ7XEjgnw=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2024-06-24T07:01:24Z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2024-06-24T07:01:24Z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rsrn/w1GsRSXjb9a0Uhpy9wHlXQ=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zKDnr3Ib1mCyVucA5x5ilUPgMZg=</DigestValue>
    </Reference>
  </SignedInfo>
  <SignatureValue>B+dj8QhHsVKQgRNR6F2i4TU7LEo/cY6/qucTokc07BV09Tpwv771wklP7okOtDJkrybk+aZh113f
4iDgqZltohiMlE0K/Mg6KVyzfl6sAgQlUpHU3EZRSBhvExrVhSSOqz6JJx4v7c/mjCvuWc+fZPvj
oq4l4P1V6bcCEozzJxI=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RNsD5aMKsRPfLf2sWlNlprjbGuQ=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uTGNraJ/vEpw7Kk+c1ONcakZvjs=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OwVyc1o12hBf2JApryI0b2mtuOg=</DigestValue>
      </Reference>
      <Reference URI="/xl/styles.xml?ContentType=application/vnd.openxmlformats-officedocument.spreadsheetml.styles+xml">
        <DigestMethod Algorithm="http://www.w3.org/2000/09/xmldsig#sha1"/>
        <DigestValue>b79E9LH3t239ze9MfYgFdgQzE7w=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S+3Gtr0OjF2HWr+O6NMKNa1vPio=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UPlNW5TW5tz30hBu/1t+6yKuy98=</DigestValue>
      </Reference>
      <Reference URI="/xl/worksheets/sheet3.xml?ContentType=application/vnd.openxmlformats-officedocument.spreadsheetml.worksheet+xml">
        <DigestMethod Algorithm="http://www.w3.org/2000/09/xmldsig#sha1"/>
        <DigestValue>5Hm7sthKwNISQD+YYKLql3KCorA=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C9hgiqnBw/QXJrm/orLiUKQdkWY=</DigestValue>
      </Reference>
      <Reference URI="/xl/worksheets/sheet6.xml?ContentType=application/vnd.openxmlformats-officedocument.spreadsheetml.worksheet+xml">
        <DigestMethod Algorithm="http://www.w3.org/2000/09/xmldsig#sha1"/>
        <DigestValue>HAfcl6/q3+ZQOHlaBsmJ7XEjgnw=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2024-06-24T09:28:24Z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2024-06-24T09:28:24Z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2024-06-24T01:38:06Z</cp:lastPrinted>
  <dcterms:created xsi:type="dcterms:W3CDTF">2014-09-25T08:23:57Z</dcterms:created>
  <dcterms:modified xsi:type="dcterms:W3CDTF">2024-06-24T01:39:19Z</dcterms:modified>
</cp:coreProperties>
</file>