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9" i="27"/>
  <c r="F37" i="27"/>
  <c r="F53" i="27" l="1"/>
  <c r="F52" i="27"/>
  <c r="G19" i="27" l="1"/>
  <c r="D20" i="27" s="1"/>
  <c r="E30" i="27" l="1"/>
  <c r="E31" i="27"/>
  <c r="E52" i="27" l="1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<sst xmlns="http://schemas.openxmlformats.org/spreadsheetml/2006/main" count="1388" uniqueCount="597">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</sst>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7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6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6" fontId="146" fillId="0" borderId="16">
      <alignment horizontal="left" vertical="top"/>
    </xf>
    <xf numFmtId="166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8" fontId="149" fillId="0" borderId="0" applyFont="0" applyFill="0" applyBorder="0" applyAlignment="0" applyProtection="0"/>
    <xf numFmtId="169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5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8" zoomScale="75" zoomScaleNormal="75" workbookViewId="0">
      <selection activeCell="F52" sqref="F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27/05/2024 đến 02/06/2024</v>
      </c>
      <c r="G18" s="176">
        <v>45439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27/05/2024 to 02/06/2024</v>
      </c>
      <c r="G19" s="176">
        <f>G18+6</f>
        <v>45445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45446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45446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2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45445</v>
      </c>
      <c r="F25" s="191">
        <f>+G18-1</f>
        <v>45438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6">
        <v>1.1000000000000001</v>
      </c>
      <c r="B30" s="367"/>
      <c r="C30" s="208" t="s">
        <v>586</v>
      </c>
      <c r="D30" s="209"/>
      <c r="E30" s="163">
        <f>F34</f>
        <v>188954903783</v>
      </c>
      <c r="F30" s="282">
        <v>172724034483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587</v>
      </c>
      <c r="D31" s="213"/>
      <c r="E31" s="261">
        <f>F35</f>
        <v>12358.08</v>
      </c>
      <c r="F31" s="283">
        <v>12504.95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588</v>
      </c>
      <c r="D34" s="209"/>
      <c r="E34" s="303">
        <v>195830245256</v>
      </c>
      <c r="F34" s="282">
        <v>188954903783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589</v>
      </c>
      <c r="D35" s="207"/>
      <c r="E35" s="304">
        <v>12235.27</v>
      </c>
      <c r="F35" s="283">
        <v>12358.08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6875341473</v>
      </c>
      <c r="F37" s="275">
        <f>F34-F30</f>
        <v>16230869300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-1979298394</v>
      </c>
      <c r="F39" s="265">
        <f>F37-F41</f>
        <v>-2326258038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8854639867</v>
      </c>
      <c r="F41" s="305">
        <v>18557127338</v>
      </c>
      <c r="G41" s="210"/>
      <c r="H41" s="300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-9.9376278515755923E-3</v>
      </c>
      <c r="F45" s="269">
        <f>F35/F31-1</f>
        <v>-1.1744949000195959E-2</v>
      </c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591</v>
      </c>
      <c r="D49" s="243"/>
      <c r="E49" s="307">
        <v>10326.49</v>
      </c>
      <c r="F49" s="293">
        <v>9899.73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592</v>
      </c>
      <c r="D51" s="247"/>
      <c r="E51" s="306">
        <v>566557.1</v>
      </c>
      <c r="F51" s="299">
        <v>566557.1</v>
      </c>
      <c r="G51" s="298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593</v>
      </c>
      <c r="D52" s="241"/>
      <c r="E52" s="280">
        <f>E51*E35</f>
        <v>6931979088.9169998</v>
      </c>
      <c r="F52" s="280">
        <f>F51*F35</f>
        <v>7001557966.368</v>
      </c>
      <c r="G52" s="297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581</v>
      </c>
      <c r="D53" s="248"/>
      <c r="E53" s="281">
        <f>E52/E34</f>
        <v>3.5397898214625315E-2</v>
      </c>
      <c r="F53" s="281">
        <f>F52/F34</f>
        <v>3.7054121518903499E-2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a8b8JV9iHHQuXTHCKV1iK6HFZWQ=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rQfyReJnYiDoAoaNyRSUrAtwWIg=</DigestValue>
    </Reference>
  </SignedInfo>
  <SignatureValue>Rr8LQ0b3uPS/8RAyCepJatN60/2Ihdvm+I1nVU7gLi7Ym/VX6ZOrnJtUtCSU/XAPZ+gPizCxwEDM
tRpC65AI/jxb0a7pXu3xHTNF7xkwXycHD3tc+gv0ovapF9c/mHgSNKE+ljtHY1TptXy87YcgH+BZ
XwaomxMsCAA6nUNWAcQ=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lNMjyOE7jfzMgglIIdlXaSKSCwc=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qteqG7cT8WGcp8m0EYHMaCTOqMc=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ATYb7vqlo5HwCsKzJXoAN61YgcQ=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B3T21TUoRqMCKR3G7vyvBumj5WM=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2024-06-03T06:52:53Z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2024-06-03T06:52:53Z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ifD5JAfzGjZaD6Ij9xrFNPpETP8=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RF4MSKRF3d+dCcJPg7ZV2wqwORA=</DigestValue>
    </Reference>
  </SignedInfo>
  <SignatureValue>QbZ+flt3O5OeBd1JVtHzWKLGl0MD0+X88Cq6KwhLZMQGBy5D6JW6PGtE4EYkZ61Bszci4UcZ5u2F
KG/CWuPPvSWeCC0oAjkWGKqecfAeAoKEaIf/s/DXdm7ocmpC9SM7pY/lndx/eyl0JGSOR+Xe4y6D
p5WM0psZnjoL08RUwJI=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lNMjyOE7jfzMgglIIdlXaSKSCwc=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qteqG7cT8WGcp8m0EYHMaCTOqMc=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ATYb7vqlo5HwCsKzJXoAN61YgcQ=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B3T21TUoRqMCKR3G7vyvBumj5WM=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2024-06-03T10:53:00Z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2024-06-03T10:53:00Z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2024-06-03T01:25:57Z</dcterms:modified>
</cp:coreProperties>
</file>