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D21" i="27" s="1"/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<sst xmlns="http://schemas.openxmlformats.org/spreadsheetml/2006/main" count="1388" uniqueCount="597">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</sst>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1" zoomScale="87" zoomScaleNormal="87" workbookViewId="0">
      <selection activeCell="F51" sqref="F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2" t="s">
        <v>563</v>
      </c>
      <c r="B1" s="352"/>
      <c r="C1" s="352"/>
      <c r="D1" s="352"/>
      <c r="E1" s="352"/>
      <c r="F1" s="352"/>
    </row>
    <row r="2" spans="1:6" ht="15.75" customHeight="1">
      <c r="A2" s="349" t="s">
        <v>564</v>
      </c>
      <c r="B2" s="349"/>
      <c r="C2" s="349"/>
      <c r="D2" s="349"/>
      <c r="E2" s="349"/>
      <c r="F2" s="349"/>
    </row>
    <row r="3" spans="1:6" ht="19.5" customHeight="1">
      <c r="A3" s="350" t="s">
        <v>584</v>
      </c>
      <c r="B3" s="350"/>
      <c r="C3" s="350"/>
      <c r="D3" s="350"/>
      <c r="E3" s="350"/>
      <c r="F3" s="350"/>
    </row>
    <row r="4" spans="1:6" ht="18" customHeight="1">
      <c r="A4" s="351" t="s">
        <v>565</v>
      </c>
      <c r="B4" s="351"/>
      <c r="C4" s="351"/>
      <c r="D4" s="351"/>
      <c r="E4" s="351"/>
      <c r="F4" s="35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2" t="s">
        <v>566</v>
      </c>
      <c r="B6" s="352"/>
      <c r="C6" s="352"/>
      <c r="D6" s="352"/>
      <c r="E6" s="352"/>
      <c r="F6" s="352"/>
    </row>
    <row r="7" spans="1:6" ht="15.75" customHeight="1">
      <c r="A7" s="352" t="s">
        <v>567</v>
      </c>
      <c r="B7" s="352"/>
      <c r="C7" s="352"/>
      <c r="D7" s="352"/>
      <c r="E7" s="352"/>
      <c r="F7" s="35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22/04/2024 đến 28/04/2024</v>
      </c>
      <c r="G18" s="176">
        <v>45404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22/04/2024 to 28/04/2024</v>
      </c>
      <c r="G19" s="176">
        <f>G18+6</f>
        <v>45410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E25+4</f>
        <v>45414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2">
        <f>D20</f>
        <v>45414</v>
      </c>
      <c r="E21" s="362"/>
      <c r="F21" s="362"/>
      <c r="G21" s="362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3" t="s">
        <v>531</v>
      </c>
      <c r="B23" s="354"/>
      <c r="C23" s="355" t="s">
        <v>541</v>
      </c>
      <c r="D23" s="354"/>
      <c r="E23" s="184" t="s">
        <v>542</v>
      </c>
      <c r="F23" s="270" t="s">
        <v>560</v>
      </c>
      <c r="H23" s="179"/>
      <c r="K23" s="185"/>
    </row>
    <row r="24" spans="1:11" ht="15.75" customHeight="1">
      <c r="A24" s="356" t="s">
        <v>27</v>
      </c>
      <c r="B24" s="357"/>
      <c r="C24" s="358" t="s">
        <v>330</v>
      </c>
      <c r="D24" s="35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45410</v>
      </c>
      <c r="F25" s="190">
        <f>G18-1</f>
        <v>45403</v>
      </c>
      <c r="G25" s="191"/>
      <c r="H25" s="179"/>
      <c r="K25" s="185"/>
    </row>
    <row r="26" spans="1:11" ht="15.75" customHeight="1">
      <c r="A26" s="347" t="s">
        <v>574</v>
      </c>
      <c r="B26" s="34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5">
        <v>1</v>
      </c>
      <c r="B28" s="346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60">
        <v>1.1000000000000001</v>
      </c>
      <c r="B30" s="361"/>
      <c r="C30" s="207" t="s">
        <v>586</v>
      </c>
      <c r="D30" s="208"/>
      <c r="E30" s="163">
        <f>F34</f>
        <v>85368268180</v>
      </c>
      <c r="F30" s="278">
        <v>90198423871</v>
      </c>
      <c r="G30" s="209"/>
      <c r="H30" s="210"/>
      <c r="I30" s="209"/>
      <c r="J30" s="209"/>
      <c r="K30" s="185"/>
    </row>
    <row r="31" spans="1:11" ht="15.75" customHeight="1">
      <c r="A31" s="343">
        <v>1.2</v>
      </c>
      <c r="B31" s="344"/>
      <c r="C31" s="211" t="s">
        <v>587</v>
      </c>
      <c r="D31" s="212"/>
      <c r="E31" s="260">
        <f>F35</f>
        <v>12788.97</v>
      </c>
      <c r="F31" s="279">
        <v>13828.08</v>
      </c>
      <c r="G31" s="209"/>
      <c r="H31" s="210"/>
      <c r="I31" s="209"/>
      <c r="J31" s="209"/>
      <c r="K31" s="185"/>
    </row>
    <row r="32" spans="1:11" ht="15.75" customHeight="1">
      <c r="A32" s="345">
        <v>2</v>
      </c>
      <c r="B32" s="346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60">
        <v>2.1</v>
      </c>
      <c r="B34" s="361"/>
      <c r="C34" s="207" t="s">
        <v>588</v>
      </c>
      <c r="D34" s="208"/>
      <c r="E34" s="300">
        <v>87581156523</v>
      </c>
      <c r="F34" s="278">
        <v>85368268180</v>
      </c>
      <c r="G34" s="209"/>
      <c r="H34" s="210"/>
      <c r="I34" s="209"/>
      <c r="J34" s="209"/>
      <c r="K34" s="215"/>
    </row>
    <row r="35" spans="1:11" ht="15.75" customHeight="1">
      <c r="A35" s="343">
        <v>2.2000000000000002</v>
      </c>
      <c r="B35" s="344"/>
      <c r="C35" s="216" t="s">
        <v>589</v>
      </c>
      <c r="D35" s="206"/>
      <c r="E35" s="296">
        <v>12996.27</v>
      </c>
      <c r="F35" s="279">
        <v>12788.97</v>
      </c>
      <c r="G35" s="209"/>
      <c r="H35" s="210"/>
      <c r="I35" s="209"/>
      <c r="J35" s="209"/>
    </row>
    <row r="36" spans="1:11" ht="15.75" customHeight="1">
      <c r="A36" s="363">
        <v>3</v>
      </c>
      <c r="B36" s="364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2212888343</v>
      </c>
      <c r="F37" s="294">
        <f>F34-F30</f>
        <v>-4830155691</v>
      </c>
      <c r="G37" s="209"/>
      <c r="H37" s="210"/>
      <c r="I37" s="209"/>
      <c r="J37" s="209"/>
    </row>
    <row r="38" spans="1:11" ht="15.75" customHeight="1">
      <c r="A38" s="365">
        <v>3.1</v>
      </c>
      <c r="B38" s="366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1387138241</v>
      </c>
      <c r="F39" s="294">
        <f>F37-F41</f>
        <v>-6839834458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1">
        <v>825750102</v>
      </c>
      <c r="F41" s="294">
        <v>2009678767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3">
        <v>4</v>
      </c>
      <c r="B44" s="367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1.620928034079383E-2</v>
      </c>
      <c r="F45" s="267">
        <f>F35/F31-1</f>
        <v>-7.5144922505510525E-2</v>
      </c>
      <c r="G45" s="209"/>
      <c r="H45" s="210"/>
      <c r="I45" s="209"/>
      <c r="J45" s="209"/>
    </row>
    <row r="46" spans="1:11" ht="15.75" customHeight="1">
      <c r="A46" s="363">
        <v>5</v>
      </c>
      <c r="B46" s="367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2">
        <v>5.0999999999999996</v>
      </c>
      <c r="B48" s="373"/>
      <c r="C48" s="240" t="s">
        <v>590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72">
        <v>5.2</v>
      </c>
      <c r="B49" s="373"/>
      <c r="C49" s="241" t="s">
        <v>591</v>
      </c>
      <c r="D49" s="242"/>
      <c r="E49" s="295">
        <v>11226.03</v>
      </c>
      <c r="F49" s="289">
        <v>11060.5</v>
      </c>
      <c r="G49" s="209"/>
      <c r="H49" s="210"/>
      <c r="I49" s="209"/>
      <c r="J49" s="209"/>
    </row>
    <row r="50" spans="1:10" ht="15.75" customHeight="1">
      <c r="A50" s="370">
        <v>6</v>
      </c>
      <c r="B50" s="371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2">
        <v>6.1</v>
      </c>
      <c r="B51" s="373">
        <v>6.1</v>
      </c>
      <c r="C51" s="245" t="s">
        <v>592</v>
      </c>
      <c r="D51" s="246"/>
      <c r="E51" s="298">
        <v>230.2</v>
      </c>
      <c r="F51" s="298">
        <v>0</v>
      </c>
      <c r="G51" s="209"/>
      <c r="H51" s="210"/>
      <c r="I51" s="209"/>
      <c r="J51" s="209"/>
    </row>
    <row r="52" spans="1:10" ht="15.75" customHeight="1">
      <c r="A52" s="372">
        <v>6.2</v>
      </c>
      <c r="B52" s="373"/>
      <c r="C52" s="207" t="s">
        <v>593</v>
      </c>
      <c r="D52" s="240"/>
      <c r="E52" s="299">
        <f>E51*E35</f>
        <v>2991741.3539999998</v>
      </c>
      <c r="F52" s="299">
        <v>0</v>
      </c>
      <c r="G52" s="209"/>
      <c r="H52" s="210"/>
      <c r="I52" s="209"/>
      <c r="J52" s="209"/>
    </row>
    <row r="53" spans="1:10" ht="15.75" customHeight="1" thickBot="1">
      <c r="A53" s="368">
        <v>6.2</v>
      </c>
      <c r="B53" s="369">
        <v>6.3</v>
      </c>
      <c r="C53" s="247" t="s">
        <v>581</v>
      </c>
      <c r="D53" s="247"/>
      <c r="E53" s="277">
        <f>E52/E34</f>
        <v>3.4159646581217823E-5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37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9"/>
      <c r="F63" s="339"/>
    </row>
    <row r="64" spans="1:10" ht="14.25" customHeight="1">
      <c r="A64" s="255"/>
      <c r="B64" s="255"/>
      <c r="C64" s="256"/>
      <c r="D64" s="173"/>
      <c r="E64" s="340"/>
      <c r="F64" s="340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aMWy6Kuia/DWKtM/36LsGvhmKzA=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3ot55MY5HFCMnbsexTYHjDu9O5c=</DigestValue>
    </Reference>
  </SignedInfo>
  <SignatureValue>JPBuJbvKcJp4XMdA7nZoSEWVz0etoqhYjBeDwAPgdNznbdRABs+o7kNVi4xFnAKfpvE/vGf2OGqz
QEGGooSlMku92NFIfvq33b5Ipn7sJXDSR+rQNHIkLNTz025k91lwbKcelnxKZT4Bu2zOuuQqhWtE
bS/5DN3+RawFYt0xS8c=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Y8q562e1HpFD14UAvZf7wMzVy/k=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Ouy35YHPrVUsll7b8UKBqfa+AjA=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DtT2l6BJTcgpKr7CUrwDHclI4ZE=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2024-05-02T09:47:33Z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2024-05-02T09:47:33Z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32shI321788LoWP5aI4Era9NYrc=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i1dYp8hYYFjnL0MkwbREtTRv568=</DigestValue>
    </Reference>
  </SignedInfo>
  <SignatureValue>Achjn9vCRo45I7LtG5m1HDkd3QkohA9XqQaqliMbRP3l932E3iBdVpuKmN+5mFNbkKgMPKfFAUpy
i3koZ5wvMXgUz6qjWQ5A2V6nbFLItepk2NFKLMVqNxvpVik8d+79ss2gbC2R2zs/3zgKKU/dBQIv
UkP+G5X0LlzVw1xfE9Q=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Y8q562e1HpFD14UAvZf7wMzVy/k=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Ouy35YHPrVUsll7b8UKBqfa+AjA=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DtT2l6BJTcgpKr7CUrwDHclI4ZE=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2024-05-02T10:08:18Z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2024-05-02T10:08:18Z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2024-05-02T09:45:02Z</dcterms:modified>
</cp:coreProperties>
</file>