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<sst xmlns="http://schemas.openxmlformats.org/spreadsheetml/2006/main" count="1388" uniqueCount="597">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</sst>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.00\ _₫_-;\-* #,##0.00\ _₫_-;_-* &quot;-&quot;??\ _₫_-;_-@_-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48" fillId="0" borderId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6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0" fontId="116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2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3" fontId="116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5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86" fontId="3" fillId="0" borderId="0" applyFill="0" applyBorder="0" applyAlignment="0"/>
    <xf numFmtId="0" fontId="119" fillId="0" borderId="0"/>
    <xf numFmtId="1" fontId="120" fillId="0" borderId="18" applyBorder="0"/>
    <xf numFmtId="166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0" fontId="124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5" fillId="0" borderId="0" applyNumberFormat="0" applyAlignment="0">
      <alignment horizontal="left"/>
    </xf>
    <xf numFmtId="197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199" fontId="129" fillId="0" borderId="0">
      <protection locked="0"/>
    </xf>
    <xf numFmtId="199" fontId="129" fillId="0" borderId="0">
      <protection locked="0"/>
    </xf>
    <xf numFmtId="10" fontId="126" fillId="23" borderId="19" applyNumberFormat="0" applyBorder="0" applyAlignment="0" applyProtection="0"/>
    <xf numFmtId="186" fontId="130" fillId="70" borderId="0"/>
    <xf numFmtId="186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0" fontId="132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5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5" fontId="138" fillId="0" borderId="0"/>
    <xf numFmtId="0" fontId="137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0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1" fontId="124" fillId="0" borderId="32">
      <alignment horizontal="right" vertical="center"/>
    </xf>
    <xf numFmtId="212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3" fontId="124" fillId="0" borderId="0"/>
    <xf numFmtId="213" fontId="124" fillId="0" borderId="19"/>
    <xf numFmtId="0" fontId="143" fillId="72" borderId="19">
      <alignment horizontal="left" vertical="center"/>
    </xf>
    <xf numFmtId="5" fontId="144" fillId="0" borderId="16">
      <alignment horizontal="left" vertical="top"/>
    </xf>
    <xf numFmtId="5" fontId="114" fillId="0" borderId="37">
      <alignment horizontal="left" vertical="top"/>
    </xf>
    <xf numFmtId="0" fontId="145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6" fillId="0" borderId="0">
      <alignment vertical="center"/>
    </xf>
    <xf numFmtId="42" fontId="147" fillId="0" borderId="0" applyFont="0" applyFill="0" applyBorder="0" applyAlignment="0" applyProtection="0"/>
    <xf numFmtId="44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4" fillId="0" borderId="0"/>
    <xf numFmtId="201" fontId="111" fillId="0" borderId="0" applyFont="0" applyFill="0" applyBorder="0" applyAlignment="0" applyProtection="0"/>
    <xf numFmtId="218" fontId="113" fillId="0" borderId="0" applyFont="0" applyFill="0" applyBorder="0" applyAlignment="0" applyProtection="0"/>
    <xf numFmtId="202" fontId="111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5" fontId="48" fillId="0" borderId="0" xfId="64" applyFont="1" applyFill="1"/>
    <xf numFmtId="219" fontId="48" fillId="0" borderId="0" xfId="0" applyNumberFormat="1" applyFont="1"/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6" fontId="11" fillId="0" borderId="70" xfId="0" applyNumberFormat="1" applyFont="1" applyBorder="1" applyAlignment="1">
      <alignment horizontal="right"/>
    </xf>
    <xf numFmtId="166" fontId="11" fillId="0" borderId="70" xfId="499" applyFont="1" applyBorder="1" applyAlignment="1">
      <alignment horizontal="right"/>
    </xf>
    <xf numFmtId="10" fontId="48" fillId="0" borderId="0" xfId="311" applyNumberFormat="1" applyFont="1"/>
    <xf numFmtId="174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66" fontId="172" fillId="0" borderId="70" xfId="499" applyFont="1" applyBorder="1" applyAlignment="1">
      <alignment horizontal="right"/>
    </xf>
    <xf numFmtId="167" fontId="11" fillId="0" borderId="60" xfId="65" applyNumberFormat="1" applyFont="1" applyFill="1" applyBorder="1" applyAlignment="1">
      <alignment horizontal="right"/>
    </xf>
    <xf numFmtId="175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167" fontId="172" fillId="0" borderId="60" xfId="65" applyNumberFormat="1" applyFont="1" applyFill="1" applyBorder="1" applyAlignment="1">
      <alignment horizontal="right"/>
    </xf>
    <xf numFmtId="2" fontId="172" fillId="0" borderId="60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="77" zoomScaleNormal="77" workbookViewId="0">
      <selection activeCell="D21" sqref="D21:G2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2" t="s">
        <v>563</v>
      </c>
      <c r="B1" s="362"/>
      <c r="C1" s="362"/>
      <c r="D1" s="362"/>
      <c r="E1" s="362"/>
      <c r="F1" s="362"/>
    </row>
    <row r="2" spans="1:6" ht="15.75" customHeight="1">
      <c r="A2" s="359" t="s">
        <v>564</v>
      </c>
      <c r="B2" s="359"/>
      <c r="C2" s="359"/>
      <c r="D2" s="359"/>
      <c r="E2" s="359"/>
      <c r="F2" s="359"/>
    </row>
    <row r="3" spans="1:6" ht="19.5" customHeight="1">
      <c r="A3" s="360" t="s">
        <v>584</v>
      </c>
      <c r="B3" s="360"/>
      <c r="C3" s="360"/>
      <c r="D3" s="360"/>
      <c r="E3" s="360"/>
      <c r="F3" s="360"/>
    </row>
    <row r="4" spans="1:6" ht="18" customHeight="1">
      <c r="A4" s="361" t="s">
        <v>565</v>
      </c>
      <c r="B4" s="361"/>
      <c r="C4" s="361"/>
      <c r="D4" s="361"/>
      <c r="E4" s="361"/>
      <c r="F4" s="361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2" t="s">
        <v>566</v>
      </c>
      <c r="B6" s="362"/>
      <c r="C6" s="362"/>
      <c r="D6" s="362"/>
      <c r="E6" s="362"/>
      <c r="F6" s="362"/>
    </row>
    <row r="7" spans="1:6" ht="15.75" customHeight="1">
      <c r="A7" s="362" t="s">
        <v>567</v>
      </c>
      <c r="B7" s="362"/>
      <c r="C7" s="362"/>
      <c r="D7" s="362"/>
      <c r="E7" s="362"/>
      <c r="F7" s="362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5" t="s">
        <v>572</v>
      </c>
      <c r="B18" s="375"/>
      <c r="C18" s="375"/>
      <c r="D18" s="161" t="str">
        <f>"Từ ngày "&amp;TEXT(G18,"dd/mm/yyyy")&amp;" đến "&amp;TEXT(G19,"dd/mm/yyyy")</f>
        <v>Từ ngày 29/04/2024 đến 05/05/2024</v>
      </c>
      <c r="G18" s="175">
        <v>45411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29/04/2024 to 05/05/2024</v>
      </c>
      <c r="G19" s="175">
        <f>G18+6</f>
        <v>45417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45418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1">
        <f>D20</f>
        <v>45418</v>
      </c>
      <c r="E21" s="341"/>
      <c r="F21" s="341"/>
      <c r="G21" s="341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0" t="s">
        <v>531</v>
      </c>
      <c r="B23" s="351"/>
      <c r="C23" s="352" t="s">
        <v>541</v>
      </c>
      <c r="D23" s="351"/>
      <c r="E23" s="182" t="s">
        <v>542</v>
      </c>
      <c r="F23" s="261" t="s">
        <v>560</v>
      </c>
    </row>
    <row r="24" spans="1:11" ht="15.75" customHeight="1">
      <c r="A24" s="353" t="s">
        <v>27</v>
      </c>
      <c r="B24" s="354"/>
      <c r="C24" s="355" t="s">
        <v>330</v>
      </c>
      <c r="D24" s="35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45417</v>
      </c>
      <c r="F25" s="287">
        <f>G18-1</f>
        <v>45410</v>
      </c>
      <c r="G25" s="188"/>
    </row>
    <row r="26" spans="1:11" ht="15.75" customHeight="1">
      <c r="A26" s="376" t="s">
        <v>574</v>
      </c>
      <c r="B26" s="377"/>
      <c r="C26" s="189" t="s">
        <v>544</v>
      </c>
      <c r="D26" s="189"/>
      <c r="E26" s="285"/>
      <c r="F26" s="284"/>
    </row>
    <row r="27" spans="1:11" ht="15.75" customHeight="1">
      <c r="A27" s="190"/>
      <c r="B27" s="191"/>
      <c r="C27" s="192" t="s">
        <v>545</v>
      </c>
      <c r="D27" s="193"/>
      <c r="E27" s="286"/>
      <c r="F27" s="283"/>
    </row>
    <row r="28" spans="1:11" ht="15.75" customHeight="1">
      <c r="A28" s="373">
        <v>1</v>
      </c>
      <c r="B28" s="374"/>
      <c r="C28" s="194" t="s">
        <v>546</v>
      </c>
      <c r="D28" s="195"/>
      <c r="E28" s="280"/>
      <c r="F28" s="288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7">
        <v>1.1000000000000001</v>
      </c>
      <c r="B30" s="358"/>
      <c r="C30" s="200" t="s">
        <v>586</v>
      </c>
      <c r="D30" s="201"/>
      <c r="E30" s="268">
        <f>F34</f>
        <v>75213410459</v>
      </c>
      <c r="F30" s="268">
        <v>71283460504</v>
      </c>
      <c r="G30" s="202"/>
      <c r="I30" s="202"/>
      <c r="J30" s="202"/>
      <c r="K30" s="202"/>
    </row>
    <row r="31" spans="1:11" ht="15.75" customHeight="1">
      <c r="A31" s="348">
        <v>1.2</v>
      </c>
      <c r="B31" s="349"/>
      <c r="C31" s="203" t="s">
        <v>587</v>
      </c>
      <c r="D31" s="204"/>
      <c r="E31" s="295">
        <f>F35</f>
        <v>10185</v>
      </c>
      <c r="F31" s="296">
        <v>10005.790000000001</v>
      </c>
      <c r="G31" s="202"/>
      <c r="I31" s="202"/>
      <c r="J31" s="202"/>
      <c r="K31" s="202"/>
    </row>
    <row r="32" spans="1:11" ht="15.75" customHeight="1">
      <c r="A32" s="373">
        <v>2</v>
      </c>
      <c r="B32" s="374"/>
      <c r="C32" s="194" t="s">
        <v>548</v>
      </c>
      <c r="D32" s="195"/>
      <c r="E32" s="251"/>
      <c r="F32" s="270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1"/>
      <c r="G33" s="202"/>
      <c r="I33" s="202"/>
      <c r="J33" s="202"/>
      <c r="K33" s="202"/>
    </row>
    <row r="34" spans="1:11" ht="15.75" customHeight="1">
      <c r="A34" s="357">
        <v>2.1</v>
      </c>
      <c r="B34" s="358"/>
      <c r="C34" s="200" t="s">
        <v>588</v>
      </c>
      <c r="D34" s="201"/>
      <c r="E34" s="298">
        <v>71280580545</v>
      </c>
      <c r="F34" s="268">
        <v>75213410459</v>
      </c>
      <c r="G34" s="202"/>
      <c r="I34" s="202"/>
      <c r="J34" s="202"/>
      <c r="K34" s="202"/>
    </row>
    <row r="35" spans="1:11" ht="15.75" customHeight="1">
      <c r="A35" s="348">
        <v>2.2000000000000002</v>
      </c>
      <c r="B35" s="349"/>
      <c r="C35" s="207" t="s">
        <v>589</v>
      </c>
      <c r="D35" s="199"/>
      <c r="E35" s="299">
        <v>10295.74</v>
      </c>
      <c r="F35" s="269">
        <v>10185</v>
      </c>
      <c r="G35" s="202"/>
      <c r="I35" s="202"/>
      <c r="J35" s="202"/>
      <c r="K35" s="202"/>
    </row>
    <row r="36" spans="1:11" ht="15.75" customHeight="1">
      <c r="A36" s="363">
        <v>3</v>
      </c>
      <c r="B36" s="364"/>
      <c r="C36" s="208" t="s">
        <v>577</v>
      </c>
      <c r="D36" s="209"/>
      <c r="E36" s="253"/>
      <c r="F36" s="272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4">
        <f>E34-E30</f>
        <v>-3932829914</v>
      </c>
      <c r="F37" s="301">
        <f>F34-F30</f>
        <v>3929949955</v>
      </c>
      <c r="G37" s="202"/>
      <c r="I37" s="202"/>
      <c r="J37" s="202"/>
      <c r="K37" s="202"/>
    </row>
    <row r="38" spans="1:11" ht="15.75" customHeight="1">
      <c r="A38" s="365">
        <v>3.1</v>
      </c>
      <c r="B38" s="366"/>
      <c r="C38" s="214" t="s">
        <v>550</v>
      </c>
      <c r="D38" s="215"/>
      <c r="E38" s="302"/>
      <c r="F38" s="272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1">
        <f>E37-E41</f>
        <v>764770262</v>
      </c>
      <c r="F39" s="301">
        <f>F37-F41</f>
        <v>1308254259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3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4">
        <v>-4697600176</v>
      </c>
      <c r="F41" s="304">
        <v>2621695696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4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5"/>
      <c r="G43" s="202"/>
      <c r="I43" s="202"/>
      <c r="J43" s="202"/>
      <c r="K43" s="202"/>
    </row>
    <row r="44" spans="1:11" ht="15.75" customHeight="1">
      <c r="A44" s="289">
        <v>4</v>
      </c>
      <c r="B44" s="290">
        <v>4</v>
      </c>
      <c r="C44" s="224" t="s">
        <v>575</v>
      </c>
      <c r="D44" s="215"/>
      <c r="E44" s="257"/>
      <c r="F44" s="276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1.0872852233676955E-2</v>
      </c>
      <c r="F45" s="258">
        <f>F35/F31-1</f>
        <v>1.7910629745377271E-2</v>
      </c>
      <c r="G45" s="297"/>
      <c r="I45" s="202"/>
      <c r="J45" s="202"/>
      <c r="K45" s="202"/>
    </row>
    <row r="46" spans="1:11" ht="15.75" customHeight="1">
      <c r="A46" s="367">
        <v>5</v>
      </c>
      <c r="B46" s="368"/>
      <c r="C46" s="227" t="s">
        <v>554</v>
      </c>
      <c r="D46" s="228"/>
      <c r="E46" s="259"/>
      <c r="F46" s="277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8"/>
      <c r="G47" s="202"/>
      <c r="I47" s="202"/>
      <c r="J47" s="202"/>
      <c r="K47" s="202"/>
    </row>
    <row r="48" spans="1:11" ht="15.75" customHeight="1">
      <c r="A48" s="371">
        <v>5.0999999999999996</v>
      </c>
      <c r="B48" s="372"/>
      <c r="C48" s="231" t="s">
        <v>590</v>
      </c>
      <c r="D48" s="201"/>
      <c r="E48" s="300">
        <v>11660.59</v>
      </c>
      <c r="F48" s="279">
        <v>11660.59</v>
      </c>
      <c r="G48" s="202"/>
      <c r="I48" s="202"/>
      <c r="J48" s="202"/>
      <c r="K48" s="202"/>
    </row>
    <row r="49" spans="1:11" ht="15.75" customHeight="1">
      <c r="A49" s="371">
        <v>5.2</v>
      </c>
      <c r="B49" s="372"/>
      <c r="C49" s="232" t="s">
        <v>591</v>
      </c>
      <c r="D49" s="233"/>
      <c r="E49" s="300">
        <v>9662.59</v>
      </c>
      <c r="F49" s="279">
        <v>9662.59</v>
      </c>
      <c r="G49" s="202"/>
      <c r="I49" s="202"/>
      <c r="J49" s="202"/>
      <c r="K49" s="202"/>
    </row>
    <row r="50" spans="1:11" ht="15.75" customHeight="1">
      <c r="A50" s="369">
        <v>6</v>
      </c>
      <c r="B50" s="370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3">
        <v>6.1</v>
      </c>
      <c r="B51" s="294">
        <v>6.1</v>
      </c>
      <c r="C51" s="236" t="s">
        <v>592</v>
      </c>
      <c r="D51" s="237"/>
      <c r="E51" s="305">
        <v>0</v>
      </c>
      <c r="F51" s="305">
        <v>0</v>
      </c>
      <c r="G51" s="282"/>
      <c r="I51" s="202"/>
      <c r="J51" s="202"/>
      <c r="K51" s="202"/>
    </row>
    <row r="52" spans="1:11" ht="15.75" customHeight="1">
      <c r="A52" s="371">
        <v>6.2</v>
      </c>
      <c r="B52" s="372"/>
      <c r="C52" s="200" t="s">
        <v>593</v>
      </c>
      <c r="D52" s="231"/>
      <c r="E52" s="303">
        <f>E51*E35</f>
        <v>0</v>
      </c>
      <c r="F52" s="303">
        <f>F51*F35</f>
        <v>0</v>
      </c>
      <c r="G52" s="281"/>
      <c r="I52" s="202"/>
      <c r="J52" s="202"/>
      <c r="K52" s="202"/>
    </row>
    <row r="53" spans="1:11" ht="15.75" customHeight="1" thickBot="1">
      <c r="A53" s="291">
        <v>6.2</v>
      </c>
      <c r="B53" s="292">
        <v>6.3</v>
      </c>
      <c r="C53" s="238" t="s">
        <v>581</v>
      </c>
      <c r="D53" s="238"/>
      <c r="E53" s="267">
        <f>E52/E34</f>
        <v>0</v>
      </c>
      <c r="F53" s="267">
        <f>F52/F34</f>
        <v>0</v>
      </c>
      <c r="G53" s="281"/>
      <c r="H53" s="297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3" t="s">
        <v>557</v>
      </c>
      <c r="F55" s="343"/>
      <c r="I55" s="202"/>
    </row>
    <row r="56" spans="1:11">
      <c r="B56" s="241"/>
      <c r="C56" s="243" t="s">
        <v>594</v>
      </c>
      <c r="D56" s="242"/>
      <c r="E56" s="342" t="s">
        <v>558</v>
      </c>
      <c r="F56" s="343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4"/>
      <c r="F63" s="344"/>
    </row>
    <row r="64" spans="1:11" ht="14.25" customHeight="1">
      <c r="A64" s="246"/>
      <c r="B64" s="246"/>
      <c r="C64" s="247"/>
      <c r="D64" s="172"/>
      <c r="E64" s="345"/>
      <c r="F64" s="345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m5IYoKMjcFyljI2ly988oN5LQ6E=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/w0ITtG16emLqagNDW2GnBfFlXE=</DigestValue>
    </Reference>
  </SignedInfo>
  <SignatureValue>ysnDnt71Bnd5T7rhLdQbX0UClcS0BN5fA5XAduTNY5IFLrtLxrUJMVhclGdqjMaT4mnrQLBf3zv+
uXfyy5Zc+OMZipYe98pxQpPubq5FwI7JeC2zzPq36f05ehMxdHpSXnApZHdEC2uaFghn8vpTnWFE
J62p+hPTmG0grgbC2Og=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tVsR6EoyioBG+ZSUIuOuwTQiLlI=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RHdGhJBfeLvCeCK4OQIfurPRp4w=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5jDtU7W3ZsCOLXnpgB4eVVoakHQ=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2024-05-06T08:37:18Z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2024-05-06T08:37:18Z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y5ncQ80pk+S9MhQ2NLDFjhuyvug=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Diw2OR7vqlWZ2kmkSzme6vtHdSU=</DigestValue>
    </Reference>
  </SignedInfo>
  <SignatureValue>FS7+UgBVNkupDYMtAEH0L4l8BQ5gIafMKZy+L7Bi2r4SLae96eAwBJRzqQNvnyo+uyyzgYpZYDRo
cz9DURJ7mUFhT6n9qJ6FUX0+ECYRAIg3+vvOU16BiXEXOsTJmZ7a81oacKnczhY4bGViD6ii9bL6
QkTSr9UVleX7K+K1ias=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tVsR6EoyioBG+ZSUIuOuwTQiLlI=</DigestValue>
      </Reference>
      <Reference URI="/xl/comments1.xml?ContentType=application/vnd.openxmlformats-officedocument.spreadsheetml.comments+xml">
        <DigestMethod Algorithm="http://www.w3.org/2000/09/xmldsig#sha1"/>
        <DigestValue>1qXpAEih8si3WRof3C2AR2o3gVE=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HY5Bq3nJdGldNsSUoEnxDcE5Xfc=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RHdGhJBfeLvCeCK4OQIfurPRp4w=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4hZYmf25qc2Ho0lal5ZZ9yEEHho=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5jDtU7W3ZsCOLXnpgB4eVVoakHQ=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2024-05-06T10:38:02Z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2024-05-06T10:38:02Z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2023-03-22T02:50:55Z</cp:lastPrinted>
  <dcterms:created xsi:type="dcterms:W3CDTF">2014-09-25T08:23:57Z</dcterms:created>
  <dcterms:modified xsi:type="dcterms:W3CDTF">2024-05-06T03:34:03Z</dcterms:modified>
</cp:coreProperties>
</file>