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81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1" i="27" l="1"/>
  <c r="E30" i="27"/>
  <c r="E37" i="27" s="1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<sst xmlns="http://schemas.openxmlformats.org/spreadsheetml/2006/main" count="1388" uniqueCount="595">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</sst>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19" zoomScale="93" zoomScaleNormal="93" workbookViewId="0">
      <selection activeCell="J41" sqref="J41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39" t="s">
        <v>561</v>
      </c>
      <c r="B1" s="339"/>
      <c r="C1" s="339"/>
      <c r="D1" s="339"/>
      <c r="E1" s="339"/>
      <c r="F1" s="339"/>
    </row>
    <row r="2" spans="1:6" ht="15.75" customHeight="1">
      <c r="A2" s="363" t="s">
        <v>562</v>
      </c>
      <c r="B2" s="363"/>
      <c r="C2" s="363"/>
      <c r="D2" s="363"/>
      <c r="E2" s="363"/>
      <c r="F2" s="363"/>
    </row>
    <row r="3" spans="1:6" ht="19.5" customHeight="1">
      <c r="A3" s="364" t="s">
        <v>582</v>
      </c>
      <c r="B3" s="364"/>
      <c r="C3" s="364"/>
      <c r="D3" s="364"/>
      <c r="E3" s="364"/>
      <c r="F3" s="364"/>
    </row>
    <row r="4" spans="1:6" ht="18" customHeight="1">
      <c r="A4" s="365" t="s">
        <v>563</v>
      </c>
      <c r="B4" s="365"/>
      <c r="C4" s="365"/>
      <c r="D4" s="365"/>
      <c r="E4" s="365"/>
      <c r="F4" s="36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9" t="s">
        <v>564</v>
      </c>
      <c r="B6" s="339"/>
      <c r="C6" s="339"/>
      <c r="D6" s="339"/>
      <c r="E6" s="339"/>
      <c r="F6" s="339"/>
    </row>
    <row r="7" spans="1:6" ht="15.75" customHeight="1">
      <c r="A7" s="339" t="s">
        <v>565</v>
      </c>
      <c r="B7" s="339"/>
      <c r="C7" s="339"/>
      <c r="D7" s="339"/>
      <c r="E7" s="339"/>
      <c r="F7" s="33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593</v>
      </c>
    </row>
    <row r="17" spans="1:9" ht="15.75" customHeight="1">
      <c r="A17" s="173"/>
      <c r="B17" s="174" t="s">
        <v>539</v>
      </c>
      <c r="C17" s="173"/>
      <c r="D17" s="174" t="s">
        <v>594</v>
      </c>
    </row>
    <row r="18" spans="1:9" s="175" customFormat="1" ht="15.75" customHeight="1">
      <c r="A18" s="358" t="s">
        <v>570</v>
      </c>
      <c r="B18" s="358"/>
      <c r="C18" s="358"/>
      <c r="D18" s="161" t="str">
        <f>"Từ ngày "&amp;TEXT(G18,"dd/mm/yyyy")&amp;" đến "&amp;TEXT(G19,"dd/mm/yyyy")</f>
        <v>Từ ngày 20/05/2024 đến 26/05/2024</v>
      </c>
      <c r="G18" s="176">
        <f>F25+1</f>
        <v>45432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20/05/2024 to 26/05/2024</v>
      </c>
      <c r="G19" s="176">
        <f>+G18+6</f>
        <v>45438</v>
      </c>
    </row>
    <row r="20" spans="1:9" ht="15.75" customHeight="1">
      <c r="A20" s="179">
        <v>5</v>
      </c>
      <c r="B20" s="179" t="s">
        <v>580</v>
      </c>
      <c r="C20" s="179"/>
      <c r="D20" s="180">
        <f>G19+1</f>
        <v>45439</v>
      </c>
      <c r="E20" s="181"/>
      <c r="F20" s="181"/>
      <c r="G20" s="176"/>
    </row>
    <row r="21" spans="1:9" ht="15.75" customHeight="1">
      <c r="A21" s="177"/>
      <c r="B21" s="178" t="s">
        <v>581</v>
      </c>
      <c r="C21" s="177"/>
      <c r="D21" s="373">
        <f>D20</f>
        <v>45439</v>
      </c>
      <c r="E21" s="373"/>
      <c r="F21" s="373"/>
      <c r="G21" s="373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66" t="s">
        <v>531</v>
      </c>
      <c r="B23" s="367"/>
      <c r="C23" s="368" t="s">
        <v>541</v>
      </c>
      <c r="D23" s="367"/>
      <c r="E23" s="183" t="s">
        <v>542</v>
      </c>
      <c r="F23" s="270" t="s">
        <v>542</v>
      </c>
      <c r="I23" s="184"/>
    </row>
    <row r="24" spans="1:9" ht="15.75" customHeight="1">
      <c r="A24" s="369" t="s">
        <v>27</v>
      </c>
      <c r="B24" s="370"/>
      <c r="C24" s="371" t="s">
        <v>330</v>
      </c>
      <c r="D24" s="372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45438</v>
      </c>
      <c r="F25" s="190">
        <v>45431</v>
      </c>
      <c r="G25" s="191"/>
      <c r="I25" s="184"/>
    </row>
    <row r="26" spans="1:9" ht="15.75" customHeight="1">
      <c r="A26" s="361" t="s">
        <v>572</v>
      </c>
      <c r="B26" s="362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54">
        <v>1</v>
      </c>
      <c r="B28" s="355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56">
        <v>1.1000000000000001</v>
      </c>
      <c r="B30" s="357"/>
      <c r="C30" s="206" t="s">
        <v>584</v>
      </c>
      <c r="D30" s="207"/>
      <c r="E30" s="163">
        <f>F34</f>
        <v>147690715733</v>
      </c>
      <c r="F30" s="281">
        <v>140869877666</v>
      </c>
      <c r="G30" s="208"/>
      <c r="H30" s="208"/>
      <c r="I30" s="184"/>
    </row>
    <row r="31" spans="1:9" ht="15.75" customHeight="1">
      <c r="A31" s="359">
        <v>1.2</v>
      </c>
      <c r="B31" s="360"/>
      <c r="C31" s="209" t="s">
        <v>585</v>
      </c>
      <c r="D31" s="210"/>
      <c r="E31" s="258">
        <f>F35</f>
        <v>14293.64</v>
      </c>
      <c r="F31" s="282">
        <v>14079.85</v>
      </c>
      <c r="G31" s="208"/>
      <c r="H31" s="208"/>
      <c r="I31" s="184"/>
    </row>
    <row r="32" spans="1:9" ht="15.75" customHeight="1">
      <c r="A32" s="354">
        <v>2</v>
      </c>
      <c r="B32" s="355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56">
        <v>2.1</v>
      </c>
      <c r="B34" s="357"/>
      <c r="C34" s="206" t="s">
        <v>586</v>
      </c>
      <c r="D34" s="207"/>
      <c r="E34" s="163">
        <v>151735825637</v>
      </c>
      <c r="F34" s="281">
        <v>147690715733</v>
      </c>
      <c r="G34" s="208"/>
      <c r="H34" s="208"/>
      <c r="I34" s="213"/>
    </row>
    <row r="35" spans="1:9" ht="15.75" customHeight="1">
      <c r="A35" s="359">
        <v>2.2000000000000002</v>
      </c>
      <c r="B35" s="360"/>
      <c r="C35" s="214" t="s">
        <v>587</v>
      </c>
      <c r="D35" s="205"/>
      <c r="E35" s="258">
        <v>14236.82</v>
      </c>
      <c r="F35" s="282">
        <v>14293.64</v>
      </c>
      <c r="G35" s="208"/>
      <c r="H35" s="208"/>
    </row>
    <row r="36" spans="1:9" ht="15.75" customHeight="1">
      <c r="A36" s="341">
        <v>3</v>
      </c>
      <c r="B36" s="342"/>
      <c r="C36" s="215" t="s">
        <v>575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576</v>
      </c>
      <c r="D37" s="220"/>
      <c r="E37" s="273">
        <f>E34-E30</f>
        <v>4045109904</v>
      </c>
      <c r="F37" s="286">
        <v>6820838067</v>
      </c>
      <c r="G37" s="208"/>
      <c r="H37" s="208"/>
    </row>
    <row r="38" spans="1:9" ht="15.75" customHeight="1">
      <c r="A38" s="343">
        <v>3.1</v>
      </c>
      <c r="B38" s="344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-634042845</v>
      </c>
      <c r="F39" s="287">
        <v>2168949890</v>
      </c>
      <c r="G39" s="208"/>
      <c r="H39" s="208"/>
    </row>
    <row r="40" spans="1:9" ht="15.75" customHeight="1">
      <c r="A40" s="345">
        <v>3.2</v>
      </c>
      <c r="B40" s="346"/>
      <c r="C40" s="226" t="s">
        <v>583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578</v>
      </c>
      <c r="D41" s="225"/>
      <c r="E41" s="286">
        <v>4679152749</v>
      </c>
      <c r="F41" s="286">
        <v>4651888177</v>
      </c>
      <c r="G41" s="208"/>
      <c r="H41" s="208"/>
    </row>
    <row r="42" spans="1:9" ht="15.75" customHeight="1">
      <c r="A42" s="345">
        <v>3.3</v>
      </c>
      <c r="B42" s="346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41">
        <v>4</v>
      </c>
      <c r="B44" s="347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577</v>
      </c>
      <c r="D45" s="225"/>
      <c r="E45" s="267">
        <f>E35/E31-1</f>
        <v>-3.9751945620569717E-3</v>
      </c>
      <c r="F45" s="292">
        <v>1.5184110626178526E-2</v>
      </c>
      <c r="G45" s="199"/>
      <c r="H45" s="208"/>
    </row>
    <row r="46" spans="1:9" ht="15.75" customHeight="1">
      <c r="A46" s="341">
        <v>5</v>
      </c>
      <c r="B46" s="347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52">
        <v>5.0999999999999996</v>
      </c>
      <c r="B48" s="353"/>
      <c r="C48" s="238" t="s">
        <v>588</v>
      </c>
      <c r="D48" s="207"/>
      <c r="E48" s="301">
        <v>14450.86</v>
      </c>
      <c r="F48" s="296">
        <v>14449.63</v>
      </c>
      <c r="H48" s="208"/>
    </row>
    <row r="49" spans="1:8" ht="15.75" customHeight="1">
      <c r="A49" s="352">
        <v>5.2</v>
      </c>
      <c r="B49" s="353"/>
      <c r="C49" s="239" t="s">
        <v>589</v>
      </c>
      <c r="D49" s="240"/>
      <c r="E49" s="301">
        <v>11958.06</v>
      </c>
      <c r="F49" s="295">
        <v>11884.5</v>
      </c>
      <c r="G49" s="208"/>
      <c r="H49" s="208"/>
    </row>
    <row r="50" spans="1:8" ht="15.75" customHeight="1">
      <c r="A50" s="350">
        <v>6</v>
      </c>
      <c r="B50" s="351"/>
      <c r="C50" s="241" t="s">
        <v>574</v>
      </c>
      <c r="D50" s="242"/>
      <c r="E50" s="276"/>
      <c r="F50" s="277"/>
      <c r="G50" s="208"/>
      <c r="H50" s="208"/>
    </row>
    <row r="51" spans="1:8" ht="15.75" customHeight="1">
      <c r="A51" s="352">
        <v>6.1</v>
      </c>
      <c r="B51" s="353">
        <v>6.1</v>
      </c>
      <c r="C51" s="243" t="s">
        <v>590</v>
      </c>
      <c r="D51" s="244"/>
      <c r="E51" s="278">
        <v>456427.07</v>
      </c>
      <c r="F51" s="278">
        <v>456427.07</v>
      </c>
      <c r="G51" s="302"/>
      <c r="H51" s="208"/>
    </row>
    <row r="52" spans="1:8" ht="15.75" customHeight="1">
      <c r="A52" s="352">
        <v>6.2</v>
      </c>
      <c r="B52" s="353"/>
      <c r="C52" s="206" t="s">
        <v>591</v>
      </c>
      <c r="D52" s="238"/>
      <c r="E52" s="303">
        <v>6498070038.7173996</v>
      </c>
      <c r="F52" s="278">
        <v>6524004224.8347998</v>
      </c>
      <c r="G52" s="300"/>
      <c r="H52" s="208"/>
    </row>
    <row r="53" spans="1:8" ht="15.75" customHeight="1" thickBot="1">
      <c r="A53" s="348">
        <v>6.2</v>
      </c>
      <c r="B53" s="349">
        <v>6.3</v>
      </c>
      <c r="C53" s="245" t="s">
        <v>579</v>
      </c>
      <c r="D53" s="245"/>
      <c r="E53" s="279">
        <v>4.2824889978605542E-2</v>
      </c>
      <c r="F53" s="280">
        <v>4.4173421412819908E-2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592</v>
      </c>
      <c r="D56" s="249"/>
      <c r="E56" s="374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75"/>
      <c r="F63" s="375"/>
    </row>
    <row r="64" spans="1:8" ht="14.25" customHeight="1">
      <c r="A64" s="253"/>
      <c r="B64" s="253"/>
      <c r="C64" s="254"/>
      <c r="D64" s="173"/>
      <c r="E64" s="376"/>
      <c r="F64" s="376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YjLfCcWTC9FQg0LFnTcqzS8Sw+E=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4KzN4Cer9qSWI5zK8VLoQOE0u8Q=</DigestValue>
    </Reference>
  </SignedInfo>
  <SignatureValue>HYMQiPSqTLfXD5SPhWM8VDXaewZzKzlvCtnYgOnYTQnqAc4jTeCzkvz0bWNBb5lk2xOoCLeEyVAc
XZ2j7nfSMtaOhZdkeI+reXCss8fG1sp4bGYDjoOEXUQKEhsoeD7kIWfvouz8g4GOZXiliyQ/VM6t
CZlDLMZCIss0VeCJBO0=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XDghjsI1FpqMOypW9590WX6a3uU=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NCRuO3p5HQClfkQiMk8thW1P2to=</DigestValue>
      </Reference>
      <Reference URI="/xl/styles.xml?ContentType=application/vnd.openxmlformats-officedocument.spreadsheetml.styles+xml">
        <DigestMethod Algorithm="http://www.w3.org/2000/09/xmldsig#sha1"/>
        <DigestValue>t4jv2nRAFfL9mmQGLZ9u1xa3w80=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GelEfpySZquykJhlfTrYZQrVed0=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0Pdx9dmAkoVAkcTZZTl4ymyUTFc=</DigestValue>
      </Reference>
      <Reference URI="/xl/worksheets/sheet3.xml?ContentType=application/vnd.openxmlformats-officedocument.spreadsheetml.worksheet+xml">
        <DigestMethod Algorithm="http://www.w3.org/2000/09/xmldsig#sha1"/>
        <DigestValue>5Hjjoq+UuFn4dthK0Fu30zA/7ZY=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9tzmxgAH89MzU7hCj+JnF1ksn88=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2024-05-27T04:17:21Z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2024-05-27T04:17:21Z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Z+WPKWrB3TV8pLNh5AYy4JJVb3M=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lW71Y+AQRSG7xn2VC5dyjKsJCHI=</DigestValue>
    </Reference>
  </SignedInfo>
  <SignatureValue>IeBBJwUGBFZevGuuHMzwMjP0xGqcYsFqC6ExUEMOwDVYkQSG/6aCdftEhTUULJXgW9sU8sjmZ1r+
Ph08QSdwqM7DZ5TD1U3OcboC4qK6DBaHeIc1rAPHE82NEX6LLIX6JT7xBKNsldWMI/QdCRRZwJ8j
THXqNTGLCx8QsDN/w/s=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XDghjsI1FpqMOypW9590WX6a3uU=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NCRuO3p5HQClfkQiMk8thW1P2to=</DigestValue>
      </Reference>
      <Reference URI="/xl/styles.xml?ContentType=application/vnd.openxmlformats-officedocument.spreadsheetml.styles+xml">
        <DigestMethod Algorithm="http://www.w3.org/2000/09/xmldsig#sha1"/>
        <DigestValue>t4jv2nRAFfL9mmQGLZ9u1xa3w80=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GelEfpySZquykJhlfTrYZQrVed0=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0Pdx9dmAkoVAkcTZZTl4ymyUTFc=</DigestValue>
      </Reference>
      <Reference URI="/xl/worksheets/sheet3.xml?ContentType=application/vnd.openxmlformats-officedocument.spreadsheetml.worksheet+xml">
        <DigestMethod Algorithm="http://www.w3.org/2000/09/xmldsig#sha1"/>
        <DigestValue>5Hjjoq+UuFn4dthK0Fu30zA/7ZY=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9tzmxgAH89MzU7hCj+JnF1ksn88=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2024-05-27T09:25:22Z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2024-05-27T09:25:22Z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2022-11-28T09:53:44Z</cp:lastPrinted>
  <dcterms:created xsi:type="dcterms:W3CDTF">2014-09-25T08:23:57Z</dcterms:created>
  <dcterms:modified xsi:type="dcterms:W3CDTF">2024-05-27T04:09:33Z</dcterms:modified>
</cp:coreProperties>
</file>