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1" i="27" l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<sst xmlns="http://schemas.openxmlformats.org/spreadsheetml/2006/main" count="1388" uniqueCount="595">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</sst>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9" zoomScale="93" zoomScaleNormal="93" workbookViewId="0">
      <selection activeCell="J41" sqref="J4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582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593</v>
      </c>
    </row>
    <row r="17" spans="1:9" ht="15.75" customHeight="1">
      <c r="A17" s="173"/>
      <c r="B17" s="174" t="s">
        <v>539</v>
      </c>
      <c r="C17" s="173"/>
      <c r="D17" s="174" t="s">
        <v>594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20/05/2024 đến 26/05/2024</v>
      </c>
      <c r="G18" s="176">
        <f>F25+1</f>
        <v>45432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20/05/2024 to 26/05/2024</v>
      </c>
      <c r="G19" s="176">
        <f>+G18+6</f>
        <v>45438</v>
      </c>
    </row>
    <row r="20" spans="1:9" ht="15.75" customHeight="1">
      <c r="A20" s="179">
        <v>5</v>
      </c>
      <c r="B20" s="179" t="s">
        <v>580</v>
      </c>
      <c r="C20" s="179"/>
      <c r="D20" s="180">
        <f>G19+1</f>
        <v>45439</v>
      </c>
      <c r="E20" s="181"/>
      <c r="F20" s="181"/>
      <c r="G20" s="176"/>
    </row>
    <row r="21" spans="1:9" ht="15.75" customHeight="1">
      <c r="A21" s="177"/>
      <c r="B21" s="178" t="s">
        <v>581</v>
      </c>
      <c r="C21" s="177"/>
      <c r="D21" s="373">
        <f>D20</f>
        <v>45439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45438</v>
      </c>
      <c r="F25" s="190">
        <v>45431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584</v>
      </c>
      <c r="D30" s="207"/>
      <c r="E30" s="163">
        <f>F34</f>
        <v>147690715733</v>
      </c>
      <c r="F30" s="281">
        <v>140869877666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585</v>
      </c>
      <c r="D31" s="210"/>
      <c r="E31" s="258">
        <f>F35</f>
        <v>14293.64</v>
      </c>
      <c r="F31" s="282">
        <v>14079.85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586</v>
      </c>
      <c r="D34" s="207"/>
      <c r="E34" s="163">
        <v>151735825637</v>
      </c>
      <c r="F34" s="281">
        <v>147690715733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587</v>
      </c>
      <c r="D35" s="205"/>
      <c r="E35" s="258">
        <v>14236.82</v>
      </c>
      <c r="F35" s="282">
        <v>14293.64</v>
      </c>
      <c r="G35" s="208"/>
      <c r="H35" s="208"/>
    </row>
    <row r="36" spans="1:9" ht="15.75" customHeight="1">
      <c r="A36" s="341">
        <v>3</v>
      </c>
      <c r="B36" s="342"/>
      <c r="C36" s="215" t="s">
        <v>575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576</v>
      </c>
      <c r="D37" s="220"/>
      <c r="E37" s="273">
        <f>E34-E30</f>
        <v>4045109904</v>
      </c>
      <c r="F37" s="286">
        <v>6820838067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-634042845</v>
      </c>
      <c r="F39" s="287">
        <v>2168949890</v>
      </c>
      <c r="G39" s="208"/>
      <c r="H39" s="208"/>
    </row>
    <row r="40" spans="1:9" ht="15.75" customHeight="1">
      <c r="A40" s="345">
        <v>3.2</v>
      </c>
      <c r="B40" s="346"/>
      <c r="C40" s="226" t="s">
        <v>583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578</v>
      </c>
      <c r="D41" s="225"/>
      <c r="E41" s="286">
        <v>4679152749</v>
      </c>
      <c r="F41" s="286">
        <v>4651888177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577</v>
      </c>
      <c r="D45" s="225"/>
      <c r="E45" s="267">
        <f>E35/E31-1</f>
        <v>-3.9751945620569717E-3</v>
      </c>
      <c r="F45" s="292">
        <v>1.5184110626178526E-2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588</v>
      </c>
      <c r="D48" s="207"/>
      <c r="E48" s="301">
        <v>14450.86</v>
      </c>
      <c r="F48" s="296">
        <v>14449.63</v>
      </c>
      <c r="H48" s="208"/>
    </row>
    <row r="49" spans="1:8" ht="15.75" customHeight="1">
      <c r="A49" s="352">
        <v>5.2</v>
      </c>
      <c r="B49" s="353"/>
      <c r="C49" s="239" t="s">
        <v>589</v>
      </c>
      <c r="D49" s="240"/>
      <c r="E49" s="301">
        <v>11958.06</v>
      </c>
      <c r="F49" s="295">
        <v>11884.5</v>
      </c>
      <c r="G49" s="208"/>
      <c r="H49" s="208"/>
    </row>
    <row r="50" spans="1:8" ht="15.75" customHeight="1">
      <c r="A50" s="350">
        <v>6</v>
      </c>
      <c r="B50" s="351"/>
      <c r="C50" s="241" t="s">
        <v>574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590</v>
      </c>
      <c r="D51" s="244"/>
      <c r="E51" s="278">
        <v>456427.07</v>
      </c>
      <c r="F51" s="278">
        <v>456427.07</v>
      </c>
      <c r="G51" s="302"/>
      <c r="H51" s="208"/>
    </row>
    <row r="52" spans="1:8" ht="15.75" customHeight="1">
      <c r="A52" s="352">
        <v>6.2</v>
      </c>
      <c r="B52" s="353"/>
      <c r="C52" s="206" t="s">
        <v>591</v>
      </c>
      <c r="D52" s="238"/>
      <c r="E52" s="303">
        <v>6498070038.7173996</v>
      </c>
      <c r="F52" s="278">
        <v>6524004224.8347998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579</v>
      </c>
      <c r="D53" s="245"/>
      <c r="E53" s="279">
        <v>4.2824889978605542E-2</v>
      </c>
      <c r="F53" s="280">
        <v>4.4173421412819908E-2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592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YjLfCcWTC9FQg0LFnTcqzS8Sw+E=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4KzN4Cer9qSWI5zK8VLoQOE0u8Q=</DigestValue>
    </Reference>
  </SignedInfo>
  <SignatureValue>HYMQiPSqTLfXD5SPhWM8VDXaewZzKzlvCtnYgOnYTQnqAc4jTeCzkvz0bWNBb5lk2xOoCLeEyVAc
XZ2j7nfSMtaOhZdkeI+reXCss8fG1sp4bGYDjoOEXUQKEhsoeD7kIWfvouz8g4GOZXiliyQ/VM6t
CZlDLMZCIss0VeCJBO0=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XDghjsI1FpqMOypW9590WX6a3uU=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t4jv2nRAFfL9mmQGLZ9u1xa3w80=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GelEfpySZquykJhlfTrYZQrVed0=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9tzmxgAH89MzU7hCj+JnF1ksn88=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2024-05-27T04:17:21Z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2024-05-27T04:17:21Z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Z+WPKWrB3TV8pLNh5AYy4JJVb3M=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lW71Y+AQRSG7xn2VC5dyjKsJCHI=</DigestValue>
    </Reference>
  </SignedInfo>
  <SignatureValue>IeBBJwUGBFZevGuuHMzwMjP0xGqcYsFqC6ExUEMOwDVYkQSG/6aCdftEhTUULJXgW9sU8sjmZ1r+
Ph08QSdwqM7DZ5TD1U3OcboC4qK6DBaHeIc1rAPHE82NEX6LLIX6JT7xBKNsldWMI/QdCRRZwJ8j
THXqNTGLCx8QsDN/w/s=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XDghjsI1FpqMOypW9590WX6a3uU=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t4jv2nRAFfL9mmQGLZ9u1xa3w80=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GelEfpySZquykJhlfTrYZQrVed0=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9tzmxgAH89MzU7hCj+JnF1ksn88=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2024-05-27T09:25:22Z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2024-05-27T09:25:22Z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2024-05-27T04:09:33Z</dcterms:modified>
</cp:coreProperties>
</file>